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onom\Desktop\форма на сай ПТО\"/>
    </mc:Choice>
  </mc:AlternateContent>
  <bookViews>
    <workbookView xWindow="0" yWindow="0" windowWidth="28800" windowHeight="12435"/>
  </bookViews>
  <sheets>
    <sheet name="202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A48" i="1" l="1"/>
  <c r="D48" i="1"/>
  <c r="D45" i="1"/>
  <c r="AA41" i="1"/>
  <c r="F41" i="1"/>
  <c r="H41" i="1"/>
  <c r="J41" i="1"/>
  <c r="L41" i="1"/>
  <c r="N41" i="1"/>
  <c r="P41" i="1"/>
  <c r="R41" i="1"/>
  <c r="T41" i="1"/>
  <c r="V41" i="1"/>
  <c r="X41" i="1"/>
  <c r="Z41" i="1"/>
  <c r="D41" i="1"/>
  <c r="C26" i="1" l="1"/>
  <c r="C24" i="1" s="1"/>
  <c r="C25" i="1"/>
  <c r="D23" i="1"/>
  <c r="D18" i="1"/>
  <c r="D15" i="1"/>
  <c r="D11" i="1"/>
  <c r="AA17" i="1" l="1"/>
  <c r="Z48" i="1"/>
  <c r="Z18" i="1" l="1"/>
  <c r="AA8" i="1"/>
  <c r="AA11" i="1" l="1"/>
  <c r="X23" i="1"/>
  <c r="V23" i="1" l="1"/>
  <c r="X48" i="1" l="1"/>
  <c r="V48" i="1"/>
  <c r="X18" i="1" l="1"/>
  <c r="F53" i="1" l="1"/>
  <c r="N53" i="1"/>
  <c r="P53" i="1"/>
  <c r="R53" i="1"/>
  <c r="D53" i="1"/>
  <c r="H53" i="1"/>
  <c r="J53" i="1"/>
  <c r="L53" i="1"/>
  <c r="T53" i="1"/>
  <c r="V18" i="1" l="1"/>
  <c r="AA18" i="1" s="1"/>
  <c r="AA16" i="1"/>
  <c r="Y55" i="1"/>
  <c r="W55" i="1"/>
  <c r="U55" i="1"/>
  <c r="Z53" i="1"/>
  <c r="X53" i="1"/>
  <c r="V53" i="1"/>
  <c r="S55" i="1"/>
  <c r="Q55" i="1"/>
  <c r="O55" i="1"/>
  <c r="I55" i="1"/>
  <c r="G55" i="1"/>
  <c r="E55" i="1"/>
  <c r="C55" i="1"/>
  <c r="AA50" i="1"/>
  <c r="AA49" i="1"/>
  <c r="AA47" i="1"/>
  <c r="AA46" i="1"/>
  <c r="Z45" i="1"/>
  <c r="X45" i="1"/>
  <c r="V45" i="1"/>
  <c r="AA44" i="1"/>
  <c r="Y56" i="1"/>
  <c r="W56" i="1"/>
  <c r="U56" i="1"/>
  <c r="U54" i="1" l="1"/>
  <c r="M56" i="1"/>
  <c r="I56" i="1"/>
  <c r="I54" i="1" s="1"/>
  <c r="AA42" i="1"/>
  <c r="Y54" i="1"/>
  <c r="O56" i="1"/>
  <c r="O54" i="1" s="1"/>
  <c r="M55" i="1"/>
  <c r="W54" i="1"/>
  <c r="C56" i="1"/>
  <c r="C54" i="1" s="1"/>
  <c r="K56" i="1"/>
  <c r="Q56" i="1"/>
  <c r="Q54" i="1" s="1"/>
  <c r="AA38" i="1"/>
  <c r="E56" i="1"/>
  <c r="E54" i="1" s="1"/>
  <c r="K55" i="1"/>
  <c r="AA45" i="1"/>
  <c r="AA52" i="1"/>
  <c r="G56" i="1"/>
  <c r="S56" i="1"/>
  <c r="S54" i="1" s="1"/>
  <c r="AA43" i="1"/>
  <c r="AA51" i="1"/>
  <c r="M54" i="1" l="1"/>
  <c r="AA55" i="1"/>
  <c r="AA53" i="1"/>
  <c r="AA56" i="1"/>
  <c r="G54" i="1"/>
  <c r="K54" i="1"/>
  <c r="AA54" i="1" l="1"/>
  <c r="U25" i="1"/>
  <c r="W25" i="1"/>
  <c r="Y25" i="1"/>
  <c r="AA13" i="1" l="1"/>
  <c r="Z23" i="1" l="1"/>
  <c r="Z15" i="1"/>
  <c r="X15" i="1" l="1"/>
  <c r="V15" i="1" l="1"/>
  <c r="Y26" i="1" l="1"/>
  <c r="Y24" i="1" l="1"/>
  <c r="W26" i="1" l="1"/>
  <c r="W24" i="1" l="1"/>
  <c r="U26" i="1" l="1"/>
  <c r="U24" i="1" l="1"/>
  <c r="AA12" i="1" l="1"/>
  <c r="AA23" i="1" l="1"/>
  <c r="AA26" i="1" l="1"/>
  <c r="AA15" i="1"/>
  <c r="AA22" i="1"/>
  <c r="AA21" i="1"/>
  <c r="AA20" i="1"/>
  <c r="AA19" i="1"/>
  <c r="AA14" i="1"/>
  <c r="AA25" i="1"/>
  <c r="AA24" i="1" l="1"/>
</calcChain>
</file>

<file path=xl/sharedStrings.xml><?xml version="1.0" encoding="utf-8"?>
<sst xmlns="http://schemas.openxmlformats.org/spreadsheetml/2006/main" count="132" uniqueCount="38">
  <si>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</si>
  <si>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</si>
  <si>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</si>
  <si>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</si>
  <si>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</si>
  <si>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</si>
  <si>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</si>
  <si>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</si>
  <si>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</si>
  <si>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</si>
  <si>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</si>
  <si>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</si>
  <si>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</t>
  </si>
  <si>
    <t>Тарифная группа</t>
  </si>
  <si>
    <t>полезный отпуск, т.кВт*ч</t>
  </si>
  <si>
    <t>уровень напря-жения</t>
  </si>
  <si>
    <t xml:space="preserve">Население </t>
  </si>
  <si>
    <t>НН</t>
  </si>
  <si>
    <r>
      <rPr>
        <b/>
        <sz val="10"/>
        <color theme="1"/>
        <rFont val="Times New Roman"/>
        <family val="1"/>
        <charset val="204"/>
      </rPr>
      <t>тариф</t>
    </r>
    <r>
      <rPr>
        <b/>
        <sz val="8"/>
        <color theme="1"/>
        <rFont val="Times New Roman"/>
        <family val="1"/>
        <charset val="204"/>
      </rPr>
      <t>,руб./    кВт*ч без НДС</t>
    </r>
  </si>
  <si>
    <t>Предприятия, имеющие право на льготные тарифы на электроэнергию (предприятия ЖКХ)</t>
  </si>
  <si>
    <t>Предприятия, имеющие право на льготные тарифы на электроэнергию (производство хлеба)</t>
  </si>
  <si>
    <t>Предприятия, имеющие право на льготные тарифы на электроэнергию (предприятия торговли)</t>
  </si>
  <si>
    <t>Прочие потребители</t>
  </si>
  <si>
    <t>СН-II, тыс.кВт*ч</t>
  </si>
  <si>
    <t>СН-II</t>
  </si>
  <si>
    <t>НН, тыс.кВт*ч</t>
  </si>
  <si>
    <t>Итого население</t>
  </si>
  <si>
    <t>Итого федеральный бюджет</t>
  </si>
  <si>
    <t>Итого прочие потребители</t>
  </si>
  <si>
    <t>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</si>
  <si>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Бюджетные потребилели, финансируемые из средств областного и муниципального бюджетов</t>
  </si>
  <si>
    <t>Бюджетные потребилели, финансируемые из средств федерального бюджета</t>
  </si>
  <si>
    <t>Итого полезный (тов) отпуск, тыс.кВт*ч</t>
  </si>
  <si>
    <t>45.Г. ИНФОРМАЦИЯ</t>
  </si>
  <si>
    <t>Итого ЖКХ</t>
  </si>
  <si>
    <t>ОП "Мобильные ГТЭС Кунашир"</t>
  </si>
  <si>
    <t>о.Кунашир за исключением  с. Головнино и с. Дубовое 2021г.</t>
  </si>
  <si>
    <t>о.Кунашир,  с. Головнино и с. Дубовое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</si>
</sst>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0.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1" fillId="0" borderId="0" xfId="0" applyFont="1" applyFill="1"/>
    <xf numFmtId="0" fontId="5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2" fontId="7" fillId="0" borderId="8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64" fontId="1" fillId="0" borderId="0" xfId="0" applyNumberFormat="1" applyFont="1" applyFill="1"/>
    <xf numFmtId="0" fontId="4" fillId="0" borderId="0" xfId="0" applyFont="1" applyFill="1"/>
    <xf numFmtId="166" fontId="1" fillId="0" borderId="0" xfId="0" applyNumberFormat="1" applyFont="1" applyFill="1"/>
    <xf numFmtId="0" fontId="7" fillId="0" borderId="23" xfId="0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0" fillId="0" borderId="0" xfId="0" applyFont="1" applyFill="1"/>
    <xf numFmtId="0" fontId="11" fillId="0" borderId="0" xfId="0" applyFont="1" applyFill="1"/>
    <xf numFmtId="2" fontId="1" fillId="0" borderId="0" xfId="0" applyNumberFormat="1" applyFont="1" applyFill="1"/>
    <xf numFmtId="2" fontId="6" fillId="0" borderId="10" xfId="0" applyNumberFormat="1" applyFont="1" applyFill="1" applyBorder="1" applyAlignment="1">
      <alignment vertical="center"/>
    </xf>
    <xf numFmtId="2" fontId="1" fillId="0" borderId="17" xfId="0" applyNumberFormat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/>
    </xf>
    <xf numFmtId="2" fontId="6" fillId="0" borderId="17" xfId="0" applyNumberFormat="1" applyFont="1" applyFill="1" applyBorder="1" applyAlignment="1">
      <alignment vertical="center"/>
    </xf>
    <xf numFmtId="165" fontId="6" fillId="0" borderId="25" xfId="0" applyNumberFormat="1" applyFont="1" applyFill="1" applyBorder="1" applyAlignment="1">
      <alignment vertical="center"/>
    </xf>
    <xf numFmtId="165" fontId="6" fillId="0" borderId="5" xfId="0" applyNumberFormat="1" applyFont="1" applyFill="1" applyBorder="1" applyAlignment="1">
      <alignment vertical="center"/>
    </xf>
    <xf numFmtId="2" fontId="1" fillId="0" borderId="13" xfId="0" applyNumberFormat="1" applyFont="1" applyFill="1" applyBorder="1" applyAlignment="1">
      <alignment vertical="center" wrapText="1"/>
    </xf>
    <xf numFmtId="165" fontId="6" fillId="0" borderId="4" xfId="0" applyNumberFormat="1" applyFont="1" applyFill="1" applyBorder="1" applyAlignment="1">
      <alignment vertical="center"/>
    </xf>
    <xf numFmtId="165" fontId="6" fillId="0" borderId="10" xfId="0" applyNumberFormat="1" applyFont="1" applyFill="1" applyBorder="1" applyAlignment="1">
      <alignment vertical="center"/>
    </xf>
    <xf numFmtId="165" fontId="6" fillId="0" borderId="12" xfId="0" applyNumberFormat="1" applyFont="1" applyFill="1" applyBorder="1" applyAlignment="1">
      <alignment vertical="center"/>
    </xf>
    <xf numFmtId="165" fontId="6" fillId="0" borderId="24" xfId="0" applyNumberFormat="1" applyFont="1" applyFill="1" applyBorder="1" applyAlignment="1">
      <alignment vertical="center"/>
    </xf>
    <xf numFmtId="2" fontId="12" fillId="0" borderId="9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 wrapText="1"/>
    </xf>
    <xf numFmtId="165" fontId="6" fillId="0" borderId="24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25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2" xfId="0" applyNumberFormat="1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vertical="center"/>
    </xf>
    <xf numFmtId="165" fontId="6" fillId="0" borderId="3" xfId="0" applyNumberFormat="1" applyFont="1" applyFill="1" applyBorder="1" applyAlignment="1">
      <alignment vertical="center"/>
    </xf>
    <xf numFmtId="165" fontId="12" fillId="0" borderId="1" xfId="0" applyNumberFormat="1" applyFont="1" applyFill="1" applyBorder="1" applyAlignment="1">
      <alignment vertical="center"/>
    </xf>
    <xf numFmtId="165" fontId="12" fillId="0" borderId="25" xfId="0" applyNumberFormat="1" applyFont="1" applyFill="1" applyBorder="1" applyAlignment="1">
      <alignment vertical="center"/>
    </xf>
    <xf numFmtId="165" fontId="12" fillId="0" borderId="5" xfId="0" applyNumberFormat="1" applyFont="1" applyFill="1" applyBorder="1" applyAlignment="1">
      <alignment vertical="center"/>
    </xf>
    <xf numFmtId="165" fontId="12" fillId="0" borderId="4" xfId="0" applyNumberFormat="1" applyFont="1" applyFill="1" applyBorder="1" applyAlignment="1">
      <alignment vertical="center"/>
    </xf>
    <xf numFmtId="165" fontId="12" fillId="0" borderId="12" xfId="0" applyNumberFormat="1" applyFont="1" applyFill="1" applyBorder="1" applyAlignment="1">
      <alignment vertical="center"/>
    </xf>
    <xf numFmtId="165" fontId="12" fillId="0" borderId="6" xfId="0" applyNumberFormat="1" applyFont="1" applyFill="1" applyBorder="1" applyAlignment="1">
      <alignment vertical="center"/>
    </xf>
    <xf numFmtId="165" fontId="12" fillId="0" borderId="4" xfId="0" applyNumberFormat="1" applyFont="1" applyFill="1" applyBorder="1" applyAlignment="1">
      <alignment horizontal="right" vertical="center"/>
    </xf>
    <xf numFmtId="165" fontId="12" fillId="0" borderId="11" xfId="0" applyNumberFormat="1" applyFont="1" applyFill="1" applyBorder="1" applyAlignment="1">
      <alignment horizontal="right" vertical="center"/>
    </xf>
    <xf numFmtId="165" fontId="12" fillId="0" borderId="5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/>
    <xf numFmtId="165" fontId="2" fillId="0" borderId="0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/>
    <xf numFmtId="2" fontId="6" fillId="0" borderId="26" xfId="0" applyNumberFormat="1" applyFont="1" applyFill="1" applyBorder="1" applyAlignment="1">
      <alignment horizontal="center" vertical="center"/>
    </xf>
    <xf numFmtId="165" fontId="6" fillId="0" borderId="26" xfId="0" applyNumberFormat="1" applyFont="1" applyFill="1" applyBorder="1" applyAlignment="1">
      <alignment horizontal="center" vertical="center"/>
    </xf>
    <xf numFmtId="2" fontId="6" fillId="0" borderId="26" xfId="0" applyNumberFormat="1" applyFont="1" applyFill="1" applyBorder="1" applyAlignment="1">
      <alignment vertical="center"/>
    </xf>
    <xf numFmtId="2" fontId="6" fillId="0" borderId="27" xfId="0" applyNumberFormat="1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/>
    </xf>
    <xf numFmtId="2" fontId="6" fillId="0" borderId="28" xfId="0" applyNumberFormat="1" applyFont="1" applyFill="1" applyBorder="1" applyAlignment="1">
      <alignment horizontal="center" vertical="center"/>
    </xf>
    <xf numFmtId="2" fontId="6" fillId="0" borderId="30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5" fontId="12" fillId="0" borderId="31" xfId="0" applyNumberFormat="1" applyFont="1" applyFill="1" applyBorder="1" applyAlignment="1">
      <alignment horizontal="right" vertical="center"/>
    </xf>
    <xf numFmtId="165" fontId="12" fillId="0" borderId="37" xfId="0" applyNumberFormat="1" applyFont="1" applyFill="1" applyBorder="1" applyAlignment="1">
      <alignment horizontal="right" vertical="center"/>
    </xf>
    <xf numFmtId="2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2" fontId="6" fillId="0" borderId="36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vertical="center"/>
    </xf>
    <xf numFmtId="165" fontId="12" fillId="0" borderId="37" xfId="0" applyNumberFormat="1" applyFont="1" applyFill="1" applyBorder="1" applyAlignment="1">
      <alignment vertical="center"/>
    </xf>
    <xf numFmtId="2" fontId="7" fillId="0" borderId="23" xfId="0" applyNumberFormat="1" applyFont="1" applyFill="1" applyBorder="1" applyAlignment="1">
      <alignment horizontal="left" vertical="center" wrapText="1"/>
    </xf>
    <xf numFmtId="2" fontId="1" fillId="0" borderId="23" xfId="0" applyNumberFormat="1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 wrapText="1"/>
    </xf>
    <xf numFmtId="165" fontId="6" fillId="0" borderId="39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 vertical="center" wrapText="1"/>
    </xf>
    <xf numFmtId="2" fontId="6" fillId="0" borderId="39" xfId="0" applyNumberFormat="1" applyFont="1" applyFill="1" applyBorder="1" applyAlignment="1">
      <alignment vertical="center"/>
    </xf>
    <xf numFmtId="165" fontId="6" fillId="0" borderId="39" xfId="0" applyNumberFormat="1" applyFont="1" applyFill="1" applyBorder="1" applyAlignment="1">
      <alignment vertical="center"/>
    </xf>
    <xf numFmtId="2" fontId="6" fillId="0" borderId="39" xfId="0" applyNumberFormat="1" applyFont="1" applyFill="1" applyBorder="1" applyAlignment="1">
      <alignment horizontal="center" vertical="center"/>
    </xf>
    <xf numFmtId="165" fontId="12" fillId="0" borderId="40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vertical="center"/>
    </xf>
    <xf numFmtId="165" fontId="12" fillId="0" borderId="29" xfId="0" applyNumberFormat="1" applyFont="1" applyFill="1" applyBorder="1" applyAlignment="1">
      <alignment vertical="center"/>
    </xf>
    <xf numFmtId="2" fontId="12" fillId="0" borderId="23" xfId="0" applyNumberFormat="1" applyFont="1" applyFill="1" applyBorder="1" applyAlignment="1">
      <alignment vertical="top" wrapText="1"/>
    </xf>
    <xf numFmtId="2" fontId="4" fillId="0" borderId="38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/>
    </xf>
    <xf numFmtId="2" fontId="4" fillId="0" borderId="39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165" fontId="6" fillId="0" borderId="42" xfId="0" applyNumberFormat="1" applyFont="1" applyFill="1" applyBorder="1" applyAlignment="1">
      <alignment horizontal="center" vertical="center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vertical="center" wrapText="1"/>
    </xf>
    <xf numFmtId="165" fontId="6" fillId="0" borderId="42" xfId="0" applyNumberFormat="1" applyFont="1" applyFill="1" applyBorder="1" applyAlignment="1">
      <alignment vertical="center"/>
    </xf>
    <xf numFmtId="165" fontId="12" fillId="0" borderId="43" xfId="0" applyNumberFormat="1" applyFont="1" applyFill="1" applyBorder="1" applyAlignment="1">
      <alignment vertical="center"/>
    </xf>
    <xf numFmtId="2" fontId="1" fillId="0" borderId="39" xfId="0" applyNumberFormat="1" applyFont="1" applyFill="1" applyBorder="1" applyAlignment="1">
      <alignment vertical="center" wrapText="1"/>
    </xf>
    <xf numFmtId="2" fontId="1" fillId="0" borderId="38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vertical="center"/>
    </xf>
    <xf numFmtId="165" fontId="12" fillId="0" borderId="29" xfId="0" applyNumberFormat="1" applyFont="1" applyFill="1" applyBorder="1" applyAlignment="1">
      <alignment horizontal="right" vertical="center"/>
    </xf>
    <xf numFmtId="2" fontId="6" fillId="0" borderId="28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vertical="center"/>
    </xf>
    <xf numFmtId="2" fontId="6" fillId="0" borderId="36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2" fontId="6" fillId="0" borderId="4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/>
    </xf>
    <xf numFmtId="0" fontId="0" fillId="0" borderId="0" xfId="0" applyFill="1"/>
    <xf numFmtId="0" fontId="7" fillId="0" borderId="4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/>
    <xf numFmtId="165" fontId="2" fillId="0" borderId="28" xfId="0" applyNumberFormat="1" applyFont="1" applyFill="1" applyBorder="1" applyAlignment="1">
      <alignment horizontal="right" vertical="center"/>
    </xf>
    <xf numFmtId="165" fontId="2" fillId="0" borderId="26" xfId="0" applyNumberFormat="1" applyFont="1" applyFill="1" applyBorder="1" applyAlignment="1">
      <alignment horizontal="right" vertical="center"/>
    </xf>
    <xf numFmtId="165" fontId="2" fillId="0" borderId="36" xfId="0" applyNumberFormat="1" applyFont="1" applyFill="1" applyBorder="1" applyAlignment="1">
      <alignment horizontal="right" vertical="center"/>
    </xf>
    <xf numFmtId="2" fontId="6" fillId="0" borderId="28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2" fontId="6" fillId="0" borderId="27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/>
    </xf>
    <xf numFmtId="2" fontId="1" fillId="0" borderId="36" xfId="0" applyNumberFormat="1" applyFont="1" applyFill="1" applyBorder="1" applyAlignment="1">
      <alignment horizontal="center" vertical="center"/>
    </xf>
    <xf numFmtId="2" fontId="1" fillId="0" borderId="28" xfId="0" applyNumberFormat="1" applyFont="1" applyFill="1" applyBorder="1" applyAlignment="1">
      <alignment vertical="center"/>
    </xf>
    <xf numFmtId="2" fontId="1" fillId="0" borderId="36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right" vertical="center" wrapText="1"/>
    </xf>
    <xf numFmtId="0" fontId="2" fillId="0" borderId="33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2" fillId="0" borderId="34" xfId="0" applyFont="1" applyFill="1" applyBorder="1" applyAlignment="1">
      <alignment horizontal="right" vertical="center" wrapText="1"/>
    </xf>
    <xf numFmtId="165" fontId="2" fillId="0" borderId="27" xfId="0" applyNumberFormat="1" applyFont="1" applyFill="1" applyBorder="1" applyAlignment="1">
      <alignment horizontal="right" vertical="center"/>
    </xf>
    <xf numFmtId="165" fontId="2" fillId="0" borderId="30" xfId="0" applyNumberFormat="1" applyFont="1" applyFill="1" applyBorder="1" applyAlignment="1">
      <alignment horizontal="right" vertical="center"/>
    </xf>
    <xf numFmtId="165" fontId="2" fillId="0" borderId="35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2" fontId="4" fillId="0" borderId="27" xfId="0" applyNumberFormat="1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2" fontId="4" fillId="0" borderId="28" xfId="0" applyNumberFormat="1" applyFont="1" applyFill="1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2" fontId="6" fillId="0" borderId="3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12" fillId="0" borderId="29" xfId="0" applyNumberFormat="1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vertical="top" wrapText="1"/>
    </xf>
    <xf numFmtId="2" fontId="7" fillId="0" borderId="5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 wrapText="1"/>
    </xf>
    <xf numFmtId="164" fontId="12" fillId="0" borderId="7" xfId="0" applyNumberFormat="1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2" fontId="7" fillId="0" borderId="6" xfId="0" applyNumberFormat="1" applyFont="1" applyFill="1" applyBorder="1" applyAlignment="1">
      <alignment vertical="top" wrapText="1"/>
    </xf>
    <xf numFmtId="2" fontId="4" fillId="0" borderId="6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2" fontId="6" fillId="0" borderId="5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2" fontId="1" fillId="0" borderId="14" xfId="0" applyNumberFormat="1" applyFont="1" applyFill="1" applyBorder="1" applyAlignment="1">
      <alignment vertical="center"/>
    </xf>
    <xf numFmtId="2" fontId="7" fillId="0" borderId="4" xfId="0" applyNumberFormat="1" applyFont="1" applyFill="1" applyBorder="1" applyAlignment="1">
      <alignment horizontal="center" vertical="center" wrapText="1"/>
    </xf>
    <xf numFmtId="2" fontId="0" fillId="0" borderId="6" xfId="0" applyNumberFormat="1" applyFill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right" vertical="center"/>
    </xf>
    <xf numFmtId="165" fontId="2" fillId="0" borderId="16" xfId="0" applyNumberFormat="1" applyFont="1" applyFill="1" applyBorder="1" applyAlignment="1">
      <alignment horizontal="right" vertical="center"/>
    </xf>
    <xf numFmtId="165" fontId="2" fillId="0" borderId="8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2" fontId="1" fillId="0" borderId="13" xfId="0" applyNumberFormat="1" applyFont="1" applyFill="1" applyBorder="1" applyAlignment="1">
      <alignment vertical="center"/>
    </xf>
    <xf numFmtId="2" fontId="1" fillId="0" borderId="4" xfId="0" applyNumberFormat="1" applyFont="1" applyFill="1" applyBorder="1" applyAlignment="1">
      <alignment vertical="center"/>
    </xf>
    <xf numFmtId="2" fontId="1" fillId="0" borderId="5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right" vertical="center" wrapText="1"/>
    </xf>
    <xf numFmtId="165" fontId="2" fillId="0" borderId="9" xfId="0" applyNumberFormat="1" applyFont="1" applyFill="1" applyBorder="1" applyAlignment="1">
      <alignment horizontal="right" vertical="center"/>
    </xf>
    <xf numFmtId="165" fontId="2" fillId="0" borderId="18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 wrapText="1"/>
    </xf>
    <xf numFmtId="165" fontId="6" fillId="0" borderId="28" xfId="0" applyNumberFormat="1" applyFont="1" applyFill="1" applyBorder="1" applyAlignment="1">
      <alignment horizontal="center" vertical="center" wrapText="1"/>
    </xf>
    <xf numFmtId="165" fontId="6" fillId="0" borderId="36" xfId="0" applyNumberFormat="1" applyFont="1" applyFill="1" applyBorder="1" applyAlignment="1">
      <alignment horizontal="center" vertical="center" wrapText="1"/>
    </xf>
    <xf numFmtId="165" fontId="1" fillId="0" borderId="3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34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35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37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38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39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0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1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2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3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5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6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9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50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51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52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53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54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56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57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58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59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60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61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62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63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59</xdr:row>
      <xdr:rowOff>0</xdr:rowOff>
    </xdr:from>
    <xdr:to>
      <xdr:col>0</xdr:col>
      <xdr:colOff>440470</xdr:colOff>
      <xdr:row>60</xdr:row>
      <xdr:rowOff>163036</xdr:rowOff>
    </xdr:to>
    <xdr:sp macro="" textlink="">
      <xdr:nvSpPr>
        <xdr:cNvPr id="64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028248" y="13011727"/>
          <a:ext cx="10554" cy="44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133350</xdr:colOff>
      <xdr:row>60</xdr:row>
      <xdr:rowOff>0</xdr:rowOff>
    </xdr:from>
    <xdr:to>
      <xdr:col>16</xdr:col>
      <xdr:colOff>149677</xdr:colOff>
      <xdr:row>62</xdr:row>
      <xdr:rowOff>1400</xdr:rowOff>
    </xdr:to>
    <xdr:sp macro="" textlink="">
      <xdr:nvSpPr>
        <xdr:cNvPr id="65" name="Text Box 5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1499850" y="16287750"/>
          <a:ext cx="16327" cy="437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6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7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8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9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0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1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2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3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4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5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6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7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8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9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1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2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3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4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5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6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7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8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9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1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2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3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4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5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27</xdr:row>
      <xdr:rowOff>0</xdr:rowOff>
    </xdr:from>
    <xdr:ext cx="5495" cy="435179"/>
    <xdr:sp macro="" textlink="">
      <xdr:nvSpPr>
        <xdr:cNvPr id="96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6302607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3"/>
  <sheetViews>
    <sheetView tabSelected="1" topLeftCell="A22" zoomScale="70" zoomScaleNormal="70" workbookViewId="0">
      <selection activeCell="AD43" sqref="AD43"/>
    </sheetView>
  </sheetViews>
  <sheetFormatPr defaultColWidth="9.140625" defaultRowHeight="15" x14ac:dyDescent="0.25"/>
  <cols>
    <col min="1" max="1" width="22.85546875" style="1" customWidth="1"/>
    <col min="2" max="2" width="8.28515625" style="1" customWidth="1"/>
    <col min="3" max="3" width="8.7109375" style="1" customWidth="1"/>
    <col min="4" max="4" width="11" style="13" customWidth="1"/>
    <col min="5" max="5" width="8.7109375" style="13" customWidth="1"/>
    <col min="6" max="20" width="8.7109375" style="1" customWidth="1"/>
    <col min="21" max="23" width="10.5703125" style="1" customWidth="1"/>
    <col min="24" max="24" width="11.140625" style="1" customWidth="1"/>
    <col min="25" max="25" width="11.28515625" style="1" customWidth="1"/>
    <col min="26" max="26" width="13.5703125" style="1" customWidth="1"/>
    <col min="27" max="27" width="15.85546875" style="1" customWidth="1"/>
    <col min="28" max="28" width="15.7109375" style="1" customWidth="1"/>
    <col min="29" max="29" width="19.140625" style="1" customWidth="1"/>
    <col min="30" max="30" width="13.28515625" style="1" bestFit="1" customWidth="1"/>
    <col min="31" max="31" width="24.5703125" style="1" customWidth="1"/>
    <col min="32" max="32" width="9.140625" style="1"/>
    <col min="33" max="33" width="18.140625" style="1" customWidth="1"/>
    <col min="34" max="16384" width="9.140625" style="1"/>
  </cols>
  <sheetData>
    <row r="1" spans="1:32" ht="20.25" x14ac:dyDescent="0.25">
      <c r="A1" s="169" t="s">
        <v>35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</row>
    <row r="2" spans="1:32" ht="20.25" x14ac:dyDescent="0.25">
      <c r="A2" s="169" t="s">
        <v>33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</row>
    <row r="3" spans="1:32" ht="20.25" x14ac:dyDescent="0.25">
      <c r="A3" s="169" t="s">
        <v>29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</row>
    <row r="4" spans="1:32" ht="20.25" x14ac:dyDescent="0.25">
      <c r="A4" s="170" t="s">
        <v>36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</row>
    <row r="5" spans="1:32" ht="15.75" thickBot="1" x14ac:dyDescent="0.3">
      <c r="A5" s="33"/>
      <c r="B5" s="33"/>
      <c r="C5" s="33"/>
      <c r="D5" s="66"/>
      <c r="E5" s="66"/>
      <c r="F5" s="33"/>
      <c r="G5" s="66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</row>
    <row r="6" spans="1:32" ht="28.5" customHeight="1" thickBot="1" x14ac:dyDescent="0.3">
      <c r="A6" s="180" t="s">
        <v>13</v>
      </c>
      <c r="B6" s="182" t="s">
        <v>15</v>
      </c>
      <c r="C6" s="162" t="s">
        <v>0</v>
      </c>
      <c r="D6" s="163"/>
      <c r="E6" s="162" t="s">
        <v>1</v>
      </c>
      <c r="F6" s="163"/>
      <c r="G6" s="162" t="s">
        <v>2</v>
      </c>
      <c r="H6" s="163"/>
      <c r="I6" s="162" t="s">
        <v>3</v>
      </c>
      <c r="J6" s="163"/>
      <c r="K6" s="162" t="s">
        <v>4</v>
      </c>
      <c r="L6" s="163"/>
      <c r="M6" s="162" t="s">
        <v>5</v>
      </c>
      <c r="N6" s="163"/>
      <c r="O6" s="162" t="s">
        <v>6</v>
      </c>
      <c r="P6" s="163"/>
      <c r="Q6" s="162" t="s">
        <v>7</v>
      </c>
      <c r="R6" s="163"/>
      <c r="S6" s="162" t="s">
        <v>8</v>
      </c>
      <c r="T6" s="163"/>
      <c r="U6" s="162" t="s">
        <v>9</v>
      </c>
      <c r="V6" s="163"/>
      <c r="W6" s="162" t="s">
        <v>10</v>
      </c>
      <c r="X6" s="163"/>
      <c r="Y6" s="162" t="s">
        <v>11</v>
      </c>
      <c r="Z6" s="163"/>
      <c r="AA6" s="133" t="s">
        <v>12</v>
      </c>
    </row>
    <row r="7" spans="1:32" ht="81.95" customHeight="1" thickBot="1" x14ac:dyDescent="0.3">
      <c r="A7" s="181"/>
      <c r="B7" s="183"/>
      <c r="C7" s="2" t="s">
        <v>18</v>
      </c>
      <c r="D7" s="3" t="s">
        <v>14</v>
      </c>
      <c r="E7" s="2" t="s">
        <v>18</v>
      </c>
      <c r="F7" s="3" t="s">
        <v>14</v>
      </c>
      <c r="G7" s="2" t="s">
        <v>18</v>
      </c>
      <c r="H7" s="3" t="s">
        <v>14</v>
      </c>
      <c r="I7" s="2" t="s">
        <v>18</v>
      </c>
      <c r="J7" s="3" t="s">
        <v>14</v>
      </c>
      <c r="K7" s="2" t="s">
        <v>18</v>
      </c>
      <c r="L7" s="3" t="s">
        <v>14</v>
      </c>
      <c r="M7" s="2" t="s">
        <v>18</v>
      </c>
      <c r="N7" s="3" t="s">
        <v>14</v>
      </c>
      <c r="O7" s="2" t="s">
        <v>18</v>
      </c>
      <c r="P7" s="3" t="s">
        <v>14</v>
      </c>
      <c r="Q7" s="2" t="s">
        <v>18</v>
      </c>
      <c r="R7" s="3" t="s">
        <v>14</v>
      </c>
      <c r="S7" s="2" t="s">
        <v>18</v>
      </c>
      <c r="T7" s="3" t="s">
        <v>14</v>
      </c>
      <c r="U7" s="2" t="s">
        <v>18</v>
      </c>
      <c r="V7" s="3" t="s">
        <v>14</v>
      </c>
      <c r="W7" s="2" t="s">
        <v>18</v>
      </c>
      <c r="X7" s="3" t="s">
        <v>14</v>
      </c>
      <c r="Y7" s="2" t="s">
        <v>18</v>
      </c>
      <c r="Z7" s="3" t="s">
        <v>14</v>
      </c>
      <c r="AA7" s="177"/>
      <c r="AB7" s="4"/>
      <c r="AC7" s="4"/>
      <c r="AD7" s="4"/>
      <c r="AE7" s="14"/>
    </row>
    <row r="8" spans="1:32" ht="15.75" x14ac:dyDescent="0.25">
      <c r="A8" s="133" t="s">
        <v>16</v>
      </c>
      <c r="B8" s="174" t="s">
        <v>17</v>
      </c>
      <c r="C8" s="76">
        <v>3.67</v>
      </c>
      <c r="D8" s="77">
        <v>1217.5039999999999</v>
      </c>
      <c r="E8" s="78"/>
      <c r="F8" s="77"/>
      <c r="G8" s="78"/>
      <c r="H8" s="77"/>
      <c r="I8" s="78"/>
      <c r="J8" s="77"/>
      <c r="K8" s="78"/>
      <c r="L8" s="77"/>
      <c r="M8" s="78"/>
      <c r="N8" s="78"/>
      <c r="O8" s="78"/>
      <c r="P8" s="78"/>
      <c r="Q8" s="78"/>
      <c r="R8" s="78"/>
      <c r="S8" s="123"/>
      <c r="T8" s="123"/>
      <c r="U8" s="78"/>
      <c r="V8" s="123"/>
      <c r="W8" s="78"/>
      <c r="X8" s="123"/>
      <c r="Y8" s="78"/>
      <c r="Z8" s="123"/>
      <c r="AA8" s="172">
        <f>SUM(D8:D10,F8:F10,H8:H10,J8:J10,L8:L10,N8:N10,P8:P10,R8:R10,T8:T10,V8:V10,X8:X10,Z8:Z10)</f>
        <v>1334.2099999999998</v>
      </c>
      <c r="AC8" s="4"/>
      <c r="AF8" s="14"/>
    </row>
    <row r="9" spans="1:32" ht="16.5" customHeight="1" x14ac:dyDescent="0.25">
      <c r="A9" s="134"/>
      <c r="B9" s="175"/>
      <c r="C9" s="79">
        <v>2.71</v>
      </c>
      <c r="D9" s="74">
        <v>36.677999999999997</v>
      </c>
      <c r="E9" s="73"/>
      <c r="F9" s="74"/>
      <c r="G9" s="73"/>
      <c r="H9" s="74"/>
      <c r="I9" s="73"/>
      <c r="J9" s="74"/>
      <c r="K9" s="73"/>
      <c r="L9" s="74"/>
      <c r="M9" s="73"/>
      <c r="N9" s="73"/>
      <c r="O9" s="73"/>
      <c r="P9" s="73"/>
      <c r="Q9" s="73"/>
      <c r="R9" s="73"/>
      <c r="S9" s="75"/>
      <c r="T9" s="75"/>
      <c r="U9" s="73"/>
      <c r="V9" s="75"/>
      <c r="W9" s="73"/>
      <c r="X9" s="75"/>
      <c r="Y9" s="73"/>
      <c r="Z9" s="75"/>
      <c r="AA9" s="173"/>
      <c r="AC9" s="4"/>
      <c r="AF9" s="14"/>
    </row>
    <row r="10" spans="1:32" ht="16.5" thickBot="1" x14ac:dyDescent="0.3">
      <c r="A10" s="134"/>
      <c r="B10" s="175"/>
      <c r="C10" s="79">
        <v>4.67</v>
      </c>
      <c r="D10" s="74">
        <v>80.028000000000006</v>
      </c>
      <c r="E10" s="73"/>
      <c r="F10" s="74"/>
      <c r="G10" s="73"/>
      <c r="H10" s="74"/>
      <c r="I10" s="73"/>
      <c r="J10" s="74"/>
      <c r="K10" s="73"/>
      <c r="L10" s="74"/>
      <c r="M10" s="73"/>
      <c r="N10" s="73"/>
      <c r="O10" s="73"/>
      <c r="P10" s="73"/>
      <c r="Q10" s="73"/>
      <c r="R10" s="73"/>
      <c r="S10" s="75"/>
      <c r="T10" s="75"/>
      <c r="U10" s="73"/>
      <c r="V10" s="75"/>
      <c r="W10" s="73"/>
      <c r="X10" s="75"/>
      <c r="Y10" s="73"/>
      <c r="Z10" s="75"/>
      <c r="AA10" s="173"/>
      <c r="AC10" s="4"/>
      <c r="AD10" s="4"/>
    </row>
    <row r="11" spans="1:32" ht="16.5" thickBot="1" x14ac:dyDescent="0.3">
      <c r="A11" s="67" t="s">
        <v>26</v>
      </c>
      <c r="B11" s="176"/>
      <c r="C11" s="87"/>
      <c r="D11" s="88">
        <f>D8+D9+D10</f>
        <v>1334.2099999999998</v>
      </c>
      <c r="E11" s="88"/>
      <c r="F11" s="88"/>
      <c r="G11" s="89"/>
      <c r="H11" s="88"/>
      <c r="I11" s="89"/>
      <c r="J11" s="88"/>
      <c r="K11" s="89"/>
      <c r="L11" s="88"/>
      <c r="M11" s="89"/>
      <c r="N11" s="88"/>
      <c r="O11" s="89"/>
      <c r="P11" s="88"/>
      <c r="Q11" s="88"/>
      <c r="R11" s="88"/>
      <c r="S11" s="88"/>
      <c r="T11" s="88"/>
      <c r="U11" s="88"/>
      <c r="V11" s="90"/>
      <c r="W11" s="90"/>
      <c r="X11" s="90"/>
      <c r="Y11" s="90"/>
      <c r="Z11" s="90"/>
      <c r="AA11" s="91">
        <f>V11+X11+Z11</f>
        <v>0</v>
      </c>
      <c r="AC11" s="4"/>
      <c r="AD11" s="4"/>
      <c r="AE11" s="4"/>
    </row>
    <row r="12" spans="1:32" ht="98.45" customHeight="1" thickBot="1" x14ac:dyDescent="0.3">
      <c r="A12" s="92" t="s">
        <v>30</v>
      </c>
      <c r="B12" s="93" t="s">
        <v>17</v>
      </c>
      <c r="C12" s="94">
        <v>5</v>
      </c>
      <c r="D12" s="95">
        <v>218.99199999999999</v>
      </c>
      <c r="E12" s="96"/>
      <c r="F12" s="95"/>
      <c r="G12" s="96"/>
      <c r="H12" s="95"/>
      <c r="I12" s="96"/>
      <c r="J12" s="95"/>
      <c r="K12" s="96"/>
      <c r="L12" s="95"/>
      <c r="M12" s="96"/>
      <c r="N12" s="95"/>
      <c r="O12" s="96"/>
      <c r="P12" s="95"/>
      <c r="Q12" s="96"/>
      <c r="R12" s="95"/>
      <c r="S12" s="97"/>
      <c r="T12" s="98"/>
      <c r="U12" s="99"/>
      <c r="V12" s="98"/>
      <c r="W12" s="97"/>
      <c r="X12" s="98"/>
      <c r="Y12" s="97"/>
      <c r="Z12" s="98"/>
      <c r="AA12" s="100">
        <f>D12+F12+H12+J12+L12+N12+P12+R12+T12+V12+X12+Z12</f>
        <v>218.99199999999999</v>
      </c>
      <c r="AB12" s="4"/>
      <c r="AD12" s="20"/>
    </row>
    <row r="13" spans="1:32" ht="24.75" customHeight="1" x14ac:dyDescent="0.25">
      <c r="A13" s="178" t="s">
        <v>31</v>
      </c>
      <c r="B13" s="101" t="s">
        <v>17</v>
      </c>
      <c r="C13" s="160">
        <v>5</v>
      </c>
      <c r="D13" s="77">
        <v>85.23</v>
      </c>
      <c r="E13" s="147"/>
      <c r="F13" s="77"/>
      <c r="G13" s="147"/>
      <c r="H13" s="77"/>
      <c r="I13" s="147"/>
      <c r="J13" s="77"/>
      <c r="K13" s="147"/>
      <c r="L13" s="77"/>
      <c r="M13" s="147"/>
      <c r="N13" s="77"/>
      <c r="O13" s="164"/>
      <c r="P13" s="77"/>
      <c r="Q13" s="147"/>
      <c r="R13" s="77"/>
      <c r="S13" s="166"/>
      <c r="T13" s="102"/>
      <c r="U13" s="147"/>
      <c r="V13" s="102"/>
      <c r="W13" s="166"/>
      <c r="X13" s="102"/>
      <c r="Y13" s="149"/>
      <c r="Z13" s="102"/>
      <c r="AA13" s="103">
        <f>D13+F13+H13+J13+L13+N13+P13+R13+T13+V13+X13+Z13</f>
        <v>85.23</v>
      </c>
      <c r="AB13" s="4"/>
      <c r="AC13" s="4"/>
    </row>
    <row r="14" spans="1:32" ht="72" customHeight="1" thickBot="1" x14ac:dyDescent="0.3">
      <c r="A14" s="179"/>
      <c r="B14" s="81" t="s">
        <v>24</v>
      </c>
      <c r="C14" s="161"/>
      <c r="D14" s="88">
        <v>629.31500000000005</v>
      </c>
      <c r="E14" s="148"/>
      <c r="F14" s="88"/>
      <c r="G14" s="148"/>
      <c r="H14" s="88"/>
      <c r="I14" s="148"/>
      <c r="J14" s="88"/>
      <c r="K14" s="148"/>
      <c r="L14" s="88"/>
      <c r="M14" s="148"/>
      <c r="N14" s="88"/>
      <c r="O14" s="165"/>
      <c r="P14" s="88"/>
      <c r="Q14" s="148"/>
      <c r="R14" s="88"/>
      <c r="S14" s="167"/>
      <c r="T14" s="90"/>
      <c r="U14" s="148"/>
      <c r="V14" s="90"/>
      <c r="W14" s="167"/>
      <c r="X14" s="90"/>
      <c r="Y14" s="150"/>
      <c r="Z14" s="90"/>
      <c r="AA14" s="91">
        <f t="shared" ref="AA14:AA23" si="0">D14+F14+H14+J14+L14+N14+P14+R14+T14+V14+X14+Z14</f>
        <v>629.31500000000005</v>
      </c>
      <c r="AB14" s="4"/>
      <c r="AC14" s="4"/>
      <c r="AD14" s="4"/>
    </row>
    <row r="15" spans="1:32" ht="35.450000000000003" customHeight="1" thickBot="1" x14ac:dyDescent="0.3">
      <c r="A15" s="104" t="s">
        <v>27</v>
      </c>
      <c r="B15" s="93"/>
      <c r="C15" s="105"/>
      <c r="D15" s="95">
        <f>D13+D14</f>
        <v>714.54500000000007</v>
      </c>
      <c r="E15" s="95"/>
      <c r="F15" s="95"/>
      <c r="G15" s="106"/>
      <c r="H15" s="95"/>
      <c r="I15" s="106"/>
      <c r="J15" s="95"/>
      <c r="K15" s="106"/>
      <c r="L15" s="95"/>
      <c r="M15" s="106"/>
      <c r="N15" s="95"/>
      <c r="O15" s="107"/>
      <c r="P15" s="95"/>
      <c r="Q15" s="95"/>
      <c r="R15" s="95"/>
      <c r="S15" s="95"/>
      <c r="T15" s="95"/>
      <c r="U15" s="106"/>
      <c r="V15" s="98">
        <f>V14+V13</f>
        <v>0</v>
      </c>
      <c r="W15" s="98"/>
      <c r="X15" s="98">
        <f t="shared" ref="X15:Z15" si="1">X14+X13</f>
        <v>0</v>
      </c>
      <c r="Y15" s="98"/>
      <c r="Z15" s="98">
        <f t="shared" si="1"/>
        <v>0</v>
      </c>
      <c r="AA15" s="100">
        <f>D15+F15+H15+J15+L15+N15+P15+R15+T15+V15+X15+Z15</f>
        <v>714.54500000000007</v>
      </c>
      <c r="AB15" s="4"/>
      <c r="AC15" s="4"/>
      <c r="AD15" s="4"/>
    </row>
    <row r="16" spans="1:32" ht="38.1" customHeight="1" thickBot="1" x14ac:dyDescent="0.3">
      <c r="A16" s="142" t="s">
        <v>19</v>
      </c>
      <c r="B16" s="80" t="s">
        <v>17</v>
      </c>
      <c r="C16" s="144">
        <v>5</v>
      </c>
      <c r="D16" s="218">
        <v>240.04900000000001</v>
      </c>
      <c r="E16" s="140"/>
      <c r="F16" s="122"/>
      <c r="G16" s="140"/>
      <c r="H16" s="122"/>
      <c r="I16" s="140"/>
      <c r="J16" s="122"/>
      <c r="K16" s="140"/>
      <c r="L16" s="122"/>
      <c r="M16" s="140"/>
      <c r="N16" s="77"/>
      <c r="O16" s="140"/>
      <c r="P16" s="77"/>
      <c r="Q16" s="140"/>
      <c r="R16" s="77"/>
      <c r="S16" s="140"/>
      <c r="T16" s="77"/>
      <c r="U16" s="140"/>
      <c r="V16" s="77"/>
      <c r="W16" s="140"/>
      <c r="X16" s="77"/>
      <c r="Y16" s="140"/>
      <c r="Z16" s="77"/>
      <c r="AA16" s="103">
        <f>D16+F16+H16+J16+L16+N16+P16+R16+T16+V16+X16+Z16</f>
        <v>240.04900000000001</v>
      </c>
      <c r="AB16" s="4"/>
      <c r="AD16" s="14"/>
    </row>
    <row r="17" spans="1:35" ht="43.5" customHeight="1" thickBot="1" x14ac:dyDescent="0.3">
      <c r="A17" s="143"/>
      <c r="B17" s="80" t="s">
        <v>24</v>
      </c>
      <c r="C17" s="145"/>
      <c r="D17" s="219">
        <v>17.52</v>
      </c>
      <c r="E17" s="141"/>
      <c r="F17" s="124"/>
      <c r="G17" s="141"/>
      <c r="H17" s="124"/>
      <c r="I17" s="141"/>
      <c r="J17" s="124"/>
      <c r="K17" s="141"/>
      <c r="L17" s="88"/>
      <c r="M17" s="141"/>
      <c r="N17" s="88"/>
      <c r="O17" s="141"/>
      <c r="P17" s="88"/>
      <c r="Q17" s="141"/>
      <c r="R17" s="88"/>
      <c r="S17" s="141"/>
      <c r="T17" s="88"/>
      <c r="U17" s="168"/>
      <c r="V17" s="88"/>
      <c r="W17" s="141"/>
      <c r="X17" s="88"/>
      <c r="Y17" s="141"/>
      <c r="Z17" s="88"/>
      <c r="AA17" s="91">
        <f>D17+F17+H17+J17+L17+N17+P17+R17+T17+V17+X17+Z17</f>
        <v>17.52</v>
      </c>
      <c r="AB17" s="4"/>
      <c r="AD17" s="14"/>
    </row>
    <row r="18" spans="1:35" ht="41.1" customHeight="1" thickBot="1" x14ac:dyDescent="0.3">
      <c r="A18" s="108" t="s">
        <v>34</v>
      </c>
      <c r="B18" s="93"/>
      <c r="C18" s="109"/>
      <c r="D18" s="220">
        <f>D16+D17</f>
        <v>257.56900000000002</v>
      </c>
      <c r="E18" s="96"/>
      <c r="F18" s="96"/>
      <c r="G18" s="96"/>
      <c r="H18" s="96"/>
      <c r="I18" s="96"/>
      <c r="J18" s="96"/>
      <c r="K18" s="96"/>
      <c r="L18" s="95"/>
      <c r="M18" s="95"/>
      <c r="N18" s="95"/>
      <c r="O18" s="95"/>
      <c r="P18" s="95"/>
      <c r="Q18" s="95"/>
      <c r="R18" s="95"/>
      <c r="S18" s="95"/>
      <c r="T18" s="95"/>
      <c r="U18" s="110"/>
      <c r="V18" s="95">
        <f>V17+V16</f>
        <v>0</v>
      </c>
      <c r="W18" s="110"/>
      <c r="X18" s="95">
        <f>X17+X16</f>
        <v>0</v>
      </c>
      <c r="Y18" s="110"/>
      <c r="Z18" s="95">
        <f>Z16+Z17</f>
        <v>0</v>
      </c>
      <c r="AA18" s="100">
        <f>X18+V18+Z18</f>
        <v>0</v>
      </c>
      <c r="AB18" s="4"/>
      <c r="AC18" s="12"/>
      <c r="AD18" s="14"/>
    </row>
    <row r="19" spans="1:35" ht="120.75" customHeight="1" thickBot="1" x14ac:dyDescent="0.3">
      <c r="A19" s="8" t="s">
        <v>20</v>
      </c>
      <c r="B19" s="80" t="s">
        <v>17</v>
      </c>
      <c r="C19" s="111">
        <v>3.6</v>
      </c>
      <c r="D19" s="112">
        <v>24.263000000000002</v>
      </c>
      <c r="E19" s="113"/>
      <c r="F19" s="112"/>
      <c r="G19" s="113"/>
      <c r="H19" s="112"/>
      <c r="I19" s="113"/>
      <c r="J19" s="112"/>
      <c r="K19" s="113"/>
      <c r="L19" s="112"/>
      <c r="M19" s="113"/>
      <c r="N19" s="112"/>
      <c r="O19" s="113"/>
      <c r="P19" s="112"/>
      <c r="Q19" s="113"/>
      <c r="R19" s="112"/>
      <c r="S19" s="114"/>
      <c r="T19" s="115"/>
      <c r="U19" s="113"/>
      <c r="V19" s="115"/>
      <c r="W19" s="114"/>
      <c r="X19" s="115"/>
      <c r="Y19" s="114"/>
      <c r="Z19" s="115"/>
      <c r="AA19" s="116">
        <f t="shared" si="0"/>
        <v>24.263000000000002</v>
      </c>
      <c r="AB19" s="4"/>
      <c r="AC19" s="12"/>
      <c r="AD19" s="14"/>
      <c r="AI19" s="4"/>
    </row>
    <row r="20" spans="1:35" ht="100.5" customHeight="1" thickBot="1" x14ac:dyDescent="0.3">
      <c r="A20" s="92" t="s">
        <v>21</v>
      </c>
      <c r="B20" s="93" t="s">
        <v>17</v>
      </c>
      <c r="C20" s="94">
        <v>3.6</v>
      </c>
      <c r="D20" s="95">
        <v>107.765</v>
      </c>
      <c r="E20" s="96"/>
      <c r="F20" s="95"/>
      <c r="G20" s="96"/>
      <c r="H20" s="95"/>
      <c r="I20" s="96"/>
      <c r="J20" s="95"/>
      <c r="K20" s="96"/>
      <c r="L20" s="95"/>
      <c r="M20" s="96"/>
      <c r="N20" s="95"/>
      <c r="O20" s="96"/>
      <c r="P20" s="95"/>
      <c r="Q20" s="96"/>
      <c r="R20" s="95"/>
      <c r="S20" s="117"/>
      <c r="T20" s="98"/>
      <c r="U20" s="96"/>
      <c r="V20" s="98"/>
      <c r="W20" s="117"/>
      <c r="X20" s="98"/>
      <c r="Y20" s="117"/>
      <c r="Z20" s="98"/>
      <c r="AA20" s="100">
        <f>D20+F20+H20+J20+L20+N20+P20+R20+T20+V20+X20+Z20</f>
        <v>107.765</v>
      </c>
      <c r="AB20" s="4"/>
      <c r="AC20" s="4"/>
      <c r="AD20" s="14"/>
    </row>
    <row r="21" spans="1:35" ht="29.45" customHeight="1" x14ac:dyDescent="0.25">
      <c r="A21" s="133" t="s">
        <v>22</v>
      </c>
      <c r="B21" s="82" t="s">
        <v>17</v>
      </c>
      <c r="C21" s="160">
        <v>5</v>
      </c>
      <c r="D21" s="77">
        <v>753.49900000000002</v>
      </c>
      <c r="E21" s="147"/>
      <c r="F21" s="77"/>
      <c r="G21" s="147"/>
      <c r="H21" s="77"/>
      <c r="I21" s="147"/>
      <c r="J21" s="77"/>
      <c r="K21" s="147"/>
      <c r="L21" s="77"/>
      <c r="M21" s="147"/>
      <c r="N21" s="77"/>
      <c r="O21" s="164"/>
      <c r="P21" s="77"/>
      <c r="Q21" s="147"/>
      <c r="R21" s="77"/>
      <c r="S21" s="149"/>
      <c r="T21" s="102"/>
      <c r="U21" s="147"/>
      <c r="V21" s="102"/>
      <c r="W21" s="149"/>
      <c r="X21" s="102"/>
      <c r="Y21" s="149"/>
      <c r="Z21" s="102"/>
      <c r="AA21" s="103">
        <f>D21+F21+H21+J21+L21+N21+P21+R21+T21+V21+X21+Z21</f>
        <v>753.49900000000002</v>
      </c>
      <c r="AB21" s="4"/>
      <c r="AC21" s="4"/>
      <c r="AE21" s="12"/>
    </row>
    <row r="22" spans="1:35" ht="33" customHeight="1" thickBot="1" x14ac:dyDescent="0.3">
      <c r="A22" s="146"/>
      <c r="B22" s="83" t="s">
        <v>24</v>
      </c>
      <c r="C22" s="161"/>
      <c r="D22" s="88">
        <v>567.04100000000005</v>
      </c>
      <c r="E22" s="148"/>
      <c r="F22" s="88"/>
      <c r="G22" s="148"/>
      <c r="H22" s="88"/>
      <c r="I22" s="148"/>
      <c r="J22" s="88"/>
      <c r="K22" s="148"/>
      <c r="L22" s="88"/>
      <c r="M22" s="148"/>
      <c r="N22" s="88"/>
      <c r="O22" s="165"/>
      <c r="P22" s="88"/>
      <c r="Q22" s="148"/>
      <c r="R22" s="88"/>
      <c r="S22" s="150"/>
      <c r="T22" s="90"/>
      <c r="U22" s="148"/>
      <c r="V22" s="90"/>
      <c r="W22" s="150"/>
      <c r="X22" s="90"/>
      <c r="Y22" s="150"/>
      <c r="Z22" s="90"/>
      <c r="AA22" s="91">
        <f t="shared" si="0"/>
        <v>567.04100000000005</v>
      </c>
      <c r="AB22" s="4"/>
      <c r="AC22" s="4"/>
      <c r="AD22" s="4"/>
    </row>
    <row r="23" spans="1:35" ht="46.5" customHeight="1" thickBot="1" x14ac:dyDescent="0.3">
      <c r="A23" s="15" t="s">
        <v>28</v>
      </c>
      <c r="B23" s="84"/>
      <c r="C23" s="118"/>
      <c r="D23" s="95">
        <f>D21+D22</f>
        <v>1320.54</v>
      </c>
      <c r="E23" s="95"/>
      <c r="F23" s="95"/>
      <c r="G23" s="106"/>
      <c r="H23" s="95"/>
      <c r="I23" s="106"/>
      <c r="J23" s="95"/>
      <c r="K23" s="95"/>
      <c r="L23" s="95"/>
      <c r="M23" s="106"/>
      <c r="N23" s="95"/>
      <c r="O23" s="119"/>
      <c r="P23" s="95"/>
      <c r="Q23" s="95"/>
      <c r="R23" s="95"/>
      <c r="S23" s="95"/>
      <c r="T23" s="95"/>
      <c r="U23" s="120"/>
      <c r="V23" s="98">
        <f>V22+V21</f>
        <v>0</v>
      </c>
      <c r="W23" s="98"/>
      <c r="X23" s="98">
        <f>X22+X21</f>
        <v>0</v>
      </c>
      <c r="Y23" s="120"/>
      <c r="Z23" s="98">
        <f t="shared" ref="Z23" si="2">Z22+Z21</f>
        <v>0</v>
      </c>
      <c r="AA23" s="100">
        <f t="shared" si="0"/>
        <v>1320.54</v>
      </c>
      <c r="AB23" s="4"/>
      <c r="AC23" s="4"/>
      <c r="AD23" s="4"/>
    </row>
    <row r="24" spans="1:35" ht="36.75" customHeight="1" x14ac:dyDescent="0.25">
      <c r="A24" s="158" t="s">
        <v>32</v>
      </c>
      <c r="B24" s="159"/>
      <c r="C24" s="155">
        <f>C25+C26</f>
        <v>3977.884</v>
      </c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>
        <f>U25+U26</f>
        <v>0</v>
      </c>
      <c r="V24" s="137"/>
      <c r="W24" s="137">
        <f>W25+W26</f>
        <v>0</v>
      </c>
      <c r="X24" s="137"/>
      <c r="Y24" s="137">
        <f>Y25+Y26</f>
        <v>0</v>
      </c>
      <c r="Z24" s="137"/>
      <c r="AA24" s="121">
        <f>SUM(C24:Z24)</f>
        <v>3977.884</v>
      </c>
      <c r="AB24" s="4"/>
      <c r="AC24" s="12"/>
      <c r="AD24" s="12"/>
    </row>
    <row r="25" spans="1:35" ht="15.75" x14ac:dyDescent="0.25">
      <c r="A25" s="151" t="s">
        <v>23</v>
      </c>
      <c r="B25" s="152"/>
      <c r="C25" s="156">
        <f>D14+D17+D22</f>
        <v>1213.8760000000002</v>
      </c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>
        <f t="shared" ref="U25" si="3">V22+V14+V17</f>
        <v>0</v>
      </c>
      <c r="V25" s="138"/>
      <c r="W25" s="138">
        <f t="shared" ref="W25" si="4">X22+X14+X17</f>
        <v>0</v>
      </c>
      <c r="X25" s="138"/>
      <c r="Y25" s="138">
        <f t="shared" ref="Y25" si="5">Z22+Z14+Z17</f>
        <v>0</v>
      </c>
      <c r="Z25" s="138"/>
      <c r="AA25" s="85">
        <f>SUM(C25:Z25)</f>
        <v>1213.8760000000002</v>
      </c>
      <c r="AB25" s="4"/>
      <c r="AD25" s="12"/>
    </row>
    <row r="26" spans="1:35" ht="16.5" thickBot="1" x14ac:dyDescent="0.3">
      <c r="A26" s="153" t="s">
        <v>25</v>
      </c>
      <c r="B26" s="154"/>
      <c r="C26" s="157">
        <f>D11+D12+D13+D16+D19+D20+D21</f>
        <v>2764.0079999999998</v>
      </c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>
        <f>V21+V20+V19+V16+V13+V12+V11</f>
        <v>0</v>
      </c>
      <c r="V26" s="139"/>
      <c r="W26" s="139">
        <f>X21+X20+X19+X16+X13+X12+X11</f>
        <v>0</v>
      </c>
      <c r="X26" s="139"/>
      <c r="Y26" s="139">
        <f>Z21+Z20+Z19+Z16+Z13+Z12+Z11</f>
        <v>0</v>
      </c>
      <c r="Z26" s="139"/>
      <c r="AA26" s="86">
        <f>SUM(C26:Z26)</f>
        <v>2764.0079999999998</v>
      </c>
      <c r="AB26" s="4"/>
      <c r="AD26" s="12"/>
    </row>
    <row r="27" spans="1:35" x14ac:dyDescent="0.25">
      <c r="O27" s="125"/>
      <c r="P27" s="126"/>
      <c r="R27" s="4"/>
    </row>
    <row r="28" spans="1:35" ht="21" x14ac:dyDescent="0.35">
      <c r="A28" s="135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C28" s="12"/>
    </row>
    <row r="29" spans="1:35" ht="21" x14ac:dyDescent="0.35">
      <c r="A29" s="131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</row>
    <row r="30" spans="1:35" ht="21" x14ac:dyDescent="0.35">
      <c r="A30" s="131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C30" s="4"/>
    </row>
    <row r="31" spans="1:35" ht="21" x14ac:dyDescent="0.35">
      <c r="A31" s="131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</row>
    <row r="32" spans="1:35" x14ac:dyDescent="0.25">
      <c r="O32" s="125"/>
      <c r="P32" s="126"/>
      <c r="R32" s="4"/>
    </row>
    <row r="33" spans="1:27" ht="20.25" x14ac:dyDescent="0.25">
      <c r="A33" s="169" t="s">
        <v>29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</row>
    <row r="34" spans="1:27" ht="20.25" x14ac:dyDescent="0.25">
      <c r="A34" s="170" t="s">
        <v>37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</row>
    <row r="35" spans="1:27" ht="15.75" thickBot="1" x14ac:dyDescent="0.3">
      <c r="A35" s="33"/>
      <c r="B35" s="33"/>
      <c r="C35" s="33"/>
      <c r="D35" s="66"/>
      <c r="E35" s="66"/>
      <c r="F35" s="33"/>
      <c r="G35" s="66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</row>
    <row r="36" spans="1:27" ht="19.5" thickBot="1" x14ac:dyDescent="0.3">
      <c r="A36" s="180" t="s">
        <v>13</v>
      </c>
      <c r="B36" s="182" t="s">
        <v>15</v>
      </c>
      <c r="C36" s="162" t="s">
        <v>0</v>
      </c>
      <c r="D36" s="163"/>
      <c r="E36" s="162" t="s">
        <v>1</v>
      </c>
      <c r="F36" s="163"/>
      <c r="G36" s="162" t="s">
        <v>2</v>
      </c>
      <c r="H36" s="163"/>
      <c r="I36" s="162" t="s">
        <v>3</v>
      </c>
      <c r="J36" s="163"/>
      <c r="K36" s="162" t="s">
        <v>4</v>
      </c>
      <c r="L36" s="163"/>
      <c r="M36" s="162" t="s">
        <v>5</v>
      </c>
      <c r="N36" s="163"/>
      <c r="O36" s="162" t="s">
        <v>6</v>
      </c>
      <c r="P36" s="163"/>
      <c r="Q36" s="162" t="s">
        <v>7</v>
      </c>
      <c r="R36" s="163"/>
      <c r="S36" s="162" t="s">
        <v>8</v>
      </c>
      <c r="T36" s="163"/>
      <c r="U36" s="162" t="s">
        <v>9</v>
      </c>
      <c r="V36" s="163"/>
      <c r="W36" s="162" t="s">
        <v>10</v>
      </c>
      <c r="X36" s="163"/>
      <c r="Y36" s="162" t="s">
        <v>11</v>
      </c>
      <c r="Z36" s="163"/>
      <c r="AA36" s="133" t="s">
        <v>12</v>
      </c>
    </row>
    <row r="37" spans="1:27" ht="58.5" customHeight="1" thickBot="1" x14ac:dyDescent="0.3">
      <c r="A37" s="181"/>
      <c r="B37" s="183"/>
      <c r="C37" s="2" t="s">
        <v>18</v>
      </c>
      <c r="D37" s="3" t="s">
        <v>14</v>
      </c>
      <c r="E37" s="2" t="s">
        <v>18</v>
      </c>
      <c r="F37" s="3" t="s">
        <v>14</v>
      </c>
      <c r="G37" s="2" t="s">
        <v>18</v>
      </c>
      <c r="H37" s="3" t="s">
        <v>14</v>
      </c>
      <c r="I37" s="2" t="s">
        <v>18</v>
      </c>
      <c r="J37" s="3" t="s">
        <v>14</v>
      </c>
      <c r="K37" s="2" t="s">
        <v>18</v>
      </c>
      <c r="L37" s="3" t="s">
        <v>14</v>
      </c>
      <c r="M37" s="2" t="s">
        <v>18</v>
      </c>
      <c r="N37" s="3" t="s">
        <v>14</v>
      </c>
      <c r="O37" s="2" t="s">
        <v>18</v>
      </c>
      <c r="P37" s="3" t="s">
        <v>14</v>
      </c>
      <c r="Q37" s="2" t="s">
        <v>18</v>
      </c>
      <c r="R37" s="3" t="s">
        <v>14</v>
      </c>
      <c r="S37" s="2" t="s">
        <v>18</v>
      </c>
      <c r="T37" s="3" t="s">
        <v>14</v>
      </c>
      <c r="U37" s="2" t="s">
        <v>18</v>
      </c>
      <c r="V37" s="3" t="s">
        <v>14</v>
      </c>
      <c r="W37" s="2" t="s">
        <v>18</v>
      </c>
      <c r="X37" s="3" t="s">
        <v>14</v>
      </c>
      <c r="Y37" s="2" t="s">
        <v>18</v>
      </c>
      <c r="Z37" s="3" t="s">
        <v>14</v>
      </c>
      <c r="AA37" s="177"/>
    </row>
    <row r="38" spans="1:27" ht="22.5" customHeight="1" x14ac:dyDescent="0.25">
      <c r="A38" s="203" t="s">
        <v>16</v>
      </c>
      <c r="B38" s="186" t="s">
        <v>17</v>
      </c>
      <c r="C38" s="35">
        <v>3.67</v>
      </c>
      <c r="D38" s="39">
        <v>111.182</v>
      </c>
      <c r="E38" s="35"/>
      <c r="F38" s="39"/>
      <c r="G38" s="35"/>
      <c r="H38" s="39"/>
      <c r="I38" s="35"/>
      <c r="J38" s="39"/>
      <c r="K38" s="35"/>
      <c r="L38" s="39"/>
      <c r="M38" s="35"/>
      <c r="N38" s="35"/>
      <c r="O38" s="35"/>
      <c r="P38" s="35"/>
      <c r="Q38" s="35"/>
      <c r="R38" s="35"/>
      <c r="S38" s="21"/>
      <c r="T38" s="21"/>
      <c r="U38" s="21"/>
      <c r="V38" s="21"/>
      <c r="W38" s="21"/>
      <c r="X38" s="21"/>
      <c r="Y38" s="21"/>
      <c r="Z38" s="21"/>
      <c r="AA38" s="193">
        <f>SUM(D38:D40,F38:F40,H38:H40,J38:J40,L38:L40,N38:N40,P38:P40,R38:R40,T38:T40,V38:V40,X38:X40,Z38:Z40)</f>
        <v>111.182</v>
      </c>
    </row>
    <row r="39" spans="1:27" ht="21.75" customHeight="1" x14ac:dyDescent="0.25">
      <c r="A39" s="204"/>
      <c r="B39" s="187"/>
      <c r="C39" s="40"/>
      <c r="D39" s="41"/>
      <c r="E39" s="40"/>
      <c r="F39" s="41"/>
      <c r="G39" s="40"/>
      <c r="H39" s="41"/>
      <c r="I39" s="40"/>
      <c r="J39" s="41"/>
      <c r="K39" s="40"/>
      <c r="L39" s="41"/>
      <c r="M39" s="40"/>
      <c r="N39" s="40"/>
      <c r="O39" s="40"/>
      <c r="P39" s="40"/>
      <c r="Q39" s="40"/>
      <c r="R39" s="40"/>
      <c r="S39" s="49"/>
      <c r="T39" s="49"/>
      <c r="U39" s="49"/>
      <c r="V39" s="49"/>
      <c r="W39" s="49"/>
      <c r="X39" s="49"/>
      <c r="Y39" s="49"/>
      <c r="Z39" s="49"/>
      <c r="AA39" s="194"/>
    </row>
    <row r="40" spans="1:27" ht="30" customHeight="1" thickBot="1" x14ac:dyDescent="0.3">
      <c r="A40" s="205"/>
      <c r="B40" s="187"/>
      <c r="C40" s="42"/>
      <c r="D40" s="43"/>
      <c r="E40" s="42"/>
      <c r="F40" s="43"/>
      <c r="G40" s="42"/>
      <c r="H40" s="43"/>
      <c r="I40" s="42"/>
      <c r="J40" s="43"/>
      <c r="K40" s="42"/>
      <c r="L40" s="43"/>
      <c r="M40" s="42"/>
      <c r="N40" s="42"/>
      <c r="O40" s="42"/>
      <c r="P40" s="42"/>
      <c r="Q40" s="42"/>
      <c r="R40" s="42"/>
      <c r="S40" s="50"/>
      <c r="T40" s="50"/>
      <c r="U40" s="50"/>
      <c r="V40" s="50"/>
      <c r="W40" s="50"/>
      <c r="X40" s="50"/>
      <c r="Y40" s="50"/>
      <c r="Z40" s="50"/>
      <c r="AA40" s="194"/>
    </row>
    <row r="41" spans="1:27" ht="25.5" customHeight="1" thickBot="1" x14ac:dyDescent="0.3">
      <c r="A41" s="67" t="s">
        <v>26</v>
      </c>
      <c r="B41" s="185"/>
      <c r="C41" s="51"/>
      <c r="D41" s="44">
        <f>D38+D39+D40</f>
        <v>111.182</v>
      </c>
      <c r="E41" s="44"/>
      <c r="F41" s="44">
        <f t="shared" ref="E41:Z41" si="6">F38+F39+F40</f>
        <v>0</v>
      </c>
      <c r="G41" s="44"/>
      <c r="H41" s="44">
        <f t="shared" si="6"/>
        <v>0</v>
      </c>
      <c r="I41" s="44"/>
      <c r="J41" s="44">
        <f t="shared" si="6"/>
        <v>0</v>
      </c>
      <c r="K41" s="44"/>
      <c r="L41" s="44">
        <f t="shared" si="6"/>
        <v>0</v>
      </c>
      <c r="M41" s="44"/>
      <c r="N41" s="44">
        <f t="shared" si="6"/>
        <v>0</v>
      </c>
      <c r="O41" s="44"/>
      <c r="P41" s="44">
        <f t="shared" si="6"/>
        <v>0</v>
      </c>
      <c r="Q41" s="44"/>
      <c r="R41" s="44">
        <f t="shared" si="6"/>
        <v>0</v>
      </c>
      <c r="S41" s="44"/>
      <c r="T41" s="44">
        <f t="shared" si="6"/>
        <v>0</v>
      </c>
      <c r="U41" s="44"/>
      <c r="V41" s="44">
        <f t="shared" si="6"/>
        <v>0</v>
      </c>
      <c r="W41" s="44"/>
      <c r="X41" s="44">
        <f t="shared" si="6"/>
        <v>0</v>
      </c>
      <c r="Y41" s="44"/>
      <c r="Z41" s="44">
        <f t="shared" si="6"/>
        <v>0</v>
      </c>
      <c r="AA41" s="56">
        <f>D41+F41+H41+J41+L41+N41+P41+R41+T41+V41+X41+Z41</f>
        <v>111.182</v>
      </c>
    </row>
    <row r="42" spans="1:27" ht="105.75" customHeight="1" thickBot="1" x14ac:dyDescent="0.3">
      <c r="A42" s="8" t="s">
        <v>30</v>
      </c>
      <c r="B42" s="9" t="s">
        <v>17</v>
      </c>
      <c r="C42" s="34">
        <v>5</v>
      </c>
      <c r="D42" s="44">
        <v>52.561</v>
      </c>
      <c r="E42" s="34"/>
      <c r="F42" s="44"/>
      <c r="G42" s="34"/>
      <c r="H42" s="44"/>
      <c r="I42" s="34"/>
      <c r="J42" s="44"/>
      <c r="K42" s="34"/>
      <c r="L42" s="44"/>
      <c r="M42" s="34"/>
      <c r="N42" s="44"/>
      <c r="O42" s="34"/>
      <c r="P42" s="44"/>
      <c r="Q42" s="34"/>
      <c r="R42" s="44"/>
      <c r="S42" s="24"/>
      <c r="T42" s="23"/>
      <c r="U42" s="24"/>
      <c r="V42" s="23"/>
      <c r="W42" s="24"/>
      <c r="X42" s="23"/>
      <c r="Y42" s="24"/>
      <c r="Z42" s="23"/>
      <c r="AA42" s="56">
        <f>D42+F42+H42+J42+L42+N42+P42+R42+T42+V42+X42+Z42</f>
        <v>52.561</v>
      </c>
    </row>
    <row r="43" spans="1:27" ht="52.5" customHeight="1" x14ac:dyDescent="0.25">
      <c r="A43" s="195" t="s">
        <v>31</v>
      </c>
      <c r="B43" s="16" t="s">
        <v>17</v>
      </c>
      <c r="C43" s="196"/>
      <c r="D43" s="45">
        <v>0</v>
      </c>
      <c r="E43" s="197"/>
      <c r="F43" s="45"/>
      <c r="G43" s="197"/>
      <c r="H43" s="45"/>
      <c r="I43" s="197"/>
      <c r="J43" s="45"/>
      <c r="K43" s="197"/>
      <c r="L43" s="45"/>
      <c r="M43" s="197"/>
      <c r="N43" s="45"/>
      <c r="O43" s="196"/>
      <c r="P43" s="45"/>
      <c r="Q43" s="197"/>
      <c r="R43" s="45"/>
      <c r="S43" s="198"/>
      <c r="T43" s="25"/>
      <c r="U43" s="198"/>
      <c r="V43" s="25"/>
      <c r="W43" s="201"/>
      <c r="X43" s="25"/>
      <c r="Y43" s="201"/>
      <c r="Z43" s="25"/>
      <c r="AA43" s="57">
        <f>D43+F43+H43+J43+L43+N43+P43+R43+T43+V43+X43+Z43</f>
        <v>0</v>
      </c>
    </row>
    <row r="44" spans="1:27" ht="50.25" customHeight="1" thickBot="1" x14ac:dyDescent="0.3">
      <c r="A44" s="179"/>
      <c r="B44" s="7" t="s">
        <v>24</v>
      </c>
      <c r="C44" s="189"/>
      <c r="D44" s="36">
        <v>39.36</v>
      </c>
      <c r="E44" s="191"/>
      <c r="F44" s="36"/>
      <c r="G44" s="191"/>
      <c r="H44" s="36"/>
      <c r="I44" s="191"/>
      <c r="J44" s="36"/>
      <c r="K44" s="191"/>
      <c r="L44" s="36"/>
      <c r="M44" s="191"/>
      <c r="N44" s="36"/>
      <c r="O44" s="189"/>
      <c r="P44" s="36"/>
      <c r="Q44" s="191"/>
      <c r="R44" s="36"/>
      <c r="S44" s="199"/>
      <c r="T44" s="26"/>
      <c r="U44" s="200"/>
      <c r="V44" s="26"/>
      <c r="W44" s="202"/>
      <c r="X44" s="26"/>
      <c r="Y44" s="202"/>
      <c r="Z44" s="26"/>
      <c r="AA44" s="58">
        <f t="shared" ref="AA44" si="7">D44+F44+H44+J44+L44+N44+P44+R44+T44+V44+X44+Z44</f>
        <v>39.36</v>
      </c>
    </row>
    <row r="45" spans="1:27" ht="36" customHeight="1" thickBot="1" x14ac:dyDescent="0.3">
      <c r="A45" s="32" t="s">
        <v>27</v>
      </c>
      <c r="B45" s="7"/>
      <c r="C45" s="46"/>
      <c r="D45" s="36">
        <f>D43+D44</f>
        <v>39.36</v>
      </c>
      <c r="E45" s="36"/>
      <c r="F45" s="36"/>
      <c r="G45" s="128"/>
      <c r="H45" s="36"/>
      <c r="I45" s="128"/>
      <c r="J45" s="36"/>
      <c r="K45" s="129"/>
      <c r="L45" s="36"/>
      <c r="M45" s="129"/>
      <c r="N45" s="36"/>
      <c r="O45" s="46"/>
      <c r="P45" s="36"/>
      <c r="Q45" s="36"/>
      <c r="R45" s="36"/>
      <c r="S45" s="36"/>
      <c r="T45" s="36"/>
      <c r="U45" s="36"/>
      <c r="V45" s="26">
        <f>V44+V43</f>
        <v>0</v>
      </c>
      <c r="W45" s="26"/>
      <c r="X45" s="26">
        <f t="shared" ref="X45" si="8">X44+X43</f>
        <v>0</v>
      </c>
      <c r="Y45" s="26"/>
      <c r="Z45" s="26">
        <f t="shared" ref="Z45" si="9">Z44+Z43</f>
        <v>0</v>
      </c>
      <c r="AA45" s="58">
        <f>D45+F45+H45+J45+L45+N45+P45+R45+T45+V45+X45+Z45</f>
        <v>39.36</v>
      </c>
    </row>
    <row r="46" spans="1:27" ht="36" customHeight="1" thickBot="1" x14ac:dyDescent="0.3">
      <c r="A46" s="142" t="s">
        <v>19</v>
      </c>
      <c r="B46" s="9" t="s">
        <v>17</v>
      </c>
      <c r="C46" s="184"/>
      <c r="D46" s="127">
        <v>4.5599999999999996</v>
      </c>
      <c r="E46" s="184"/>
      <c r="F46" s="127"/>
      <c r="G46" s="184"/>
      <c r="H46" s="127"/>
      <c r="I46" s="184"/>
      <c r="J46" s="127"/>
      <c r="K46" s="184"/>
      <c r="L46" s="127"/>
      <c r="M46" s="184"/>
      <c r="N46" s="44"/>
      <c r="O46" s="184"/>
      <c r="P46" s="44"/>
      <c r="Q46" s="184"/>
      <c r="R46" s="44"/>
      <c r="S46" s="184"/>
      <c r="T46" s="44"/>
      <c r="U46" s="184"/>
      <c r="V46" s="44"/>
      <c r="W46" s="184"/>
      <c r="X46" s="44"/>
      <c r="Y46" s="184"/>
      <c r="Z46" s="44"/>
      <c r="AA46" s="56">
        <f t="shared" ref="AA46:AA47" si="10">D46+F46+H46+J46+L46+N46+P46+R46+T46+V46+X46+Z46</f>
        <v>4.5599999999999996</v>
      </c>
    </row>
    <row r="47" spans="1:27" ht="66.75" customHeight="1" thickBot="1" x14ac:dyDescent="0.3">
      <c r="A47" s="143"/>
      <c r="B47" s="9" t="s">
        <v>24</v>
      </c>
      <c r="C47" s="185"/>
      <c r="D47" s="68">
        <v>0</v>
      </c>
      <c r="E47" s="185"/>
      <c r="F47" s="68"/>
      <c r="G47" s="185"/>
      <c r="H47" s="68"/>
      <c r="I47" s="185"/>
      <c r="J47" s="68"/>
      <c r="K47" s="185"/>
      <c r="L47" s="44"/>
      <c r="M47" s="185"/>
      <c r="N47" s="44"/>
      <c r="O47" s="185"/>
      <c r="P47" s="44"/>
      <c r="Q47" s="185"/>
      <c r="R47" s="44"/>
      <c r="S47" s="185"/>
      <c r="T47" s="44"/>
      <c r="U47" s="192"/>
      <c r="V47" s="44"/>
      <c r="W47" s="185"/>
      <c r="X47" s="44"/>
      <c r="Y47" s="185"/>
      <c r="Z47" s="44"/>
      <c r="AA47" s="56">
        <f t="shared" si="10"/>
        <v>0</v>
      </c>
    </row>
    <row r="48" spans="1:27" ht="24.75" customHeight="1" thickBot="1" x14ac:dyDescent="0.3">
      <c r="A48" s="69" t="s">
        <v>34</v>
      </c>
      <c r="B48" s="7"/>
      <c r="C48" s="70"/>
      <c r="D48" s="71">
        <f>D46+D47</f>
        <v>4.5599999999999996</v>
      </c>
      <c r="E48" s="71"/>
      <c r="F48" s="71"/>
      <c r="G48" s="71"/>
      <c r="H48" s="71"/>
      <c r="I48" s="71"/>
      <c r="J48" s="71"/>
      <c r="K48" s="71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>
        <f>V46</f>
        <v>0</v>
      </c>
      <c r="W48" s="70"/>
      <c r="X48" s="36">
        <f>X46</f>
        <v>0</v>
      </c>
      <c r="Y48" s="36"/>
      <c r="Z48" s="36">
        <f t="shared" ref="Z48" si="11">Z46</f>
        <v>0</v>
      </c>
      <c r="AA48" s="58">
        <f>X48+V48+Z48+D48+F48+H48+J48+L48+N48+P48+R48+T48</f>
        <v>4.5599999999999996</v>
      </c>
    </row>
    <row r="49" spans="1:27" ht="98.25" customHeight="1" thickBot="1" x14ac:dyDescent="0.3">
      <c r="A49" s="8" t="s">
        <v>20</v>
      </c>
      <c r="B49" s="9" t="s">
        <v>17</v>
      </c>
      <c r="C49" s="34"/>
      <c r="D49" s="44">
        <v>0</v>
      </c>
      <c r="E49" s="34"/>
      <c r="F49" s="44"/>
      <c r="G49" s="34"/>
      <c r="H49" s="44"/>
      <c r="I49" s="34"/>
      <c r="J49" s="44"/>
      <c r="K49" s="34"/>
      <c r="L49" s="44"/>
      <c r="M49" s="34"/>
      <c r="N49" s="44"/>
      <c r="O49" s="34"/>
      <c r="P49" s="44"/>
      <c r="Q49" s="34"/>
      <c r="R49" s="44"/>
      <c r="S49" s="22"/>
      <c r="T49" s="23"/>
      <c r="U49" s="22"/>
      <c r="V49" s="23"/>
      <c r="W49" s="22"/>
      <c r="X49" s="23"/>
      <c r="Y49" s="22"/>
      <c r="Z49" s="23"/>
      <c r="AA49" s="56">
        <f t="shared" ref="AA49" si="12">D49+F49+H49+J49+L49+N49+P49+R49+T49+V49+X49+Z49</f>
        <v>0</v>
      </c>
    </row>
    <row r="50" spans="1:27" ht="113.25" customHeight="1" thickBot="1" x14ac:dyDescent="0.3">
      <c r="A50" s="5" t="s">
        <v>21</v>
      </c>
      <c r="B50" s="6" t="s">
        <v>17</v>
      </c>
      <c r="C50" s="37"/>
      <c r="D50" s="47">
        <v>0</v>
      </c>
      <c r="E50" s="37"/>
      <c r="F50" s="47"/>
      <c r="G50" s="37"/>
      <c r="H50" s="47"/>
      <c r="I50" s="37"/>
      <c r="J50" s="47"/>
      <c r="K50" s="37"/>
      <c r="L50" s="47"/>
      <c r="M50" s="37"/>
      <c r="N50" s="47"/>
      <c r="O50" s="34"/>
      <c r="P50" s="47"/>
      <c r="Q50" s="37"/>
      <c r="R50" s="47"/>
      <c r="S50" s="22"/>
      <c r="T50" s="28"/>
      <c r="U50" s="22"/>
      <c r="V50" s="28"/>
      <c r="W50" s="27"/>
      <c r="X50" s="28"/>
      <c r="Y50" s="27"/>
      <c r="Z50" s="28"/>
      <c r="AA50" s="59">
        <f>D50+F50+H50+J50+L50+N50+P50+R50+T50+V50+X50+Z50</f>
        <v>0</v>
      </c>
    </row>
    <row r="51" spans="1:27" ht="33.75" customHeight="1" x14ac:dyDescent="0.25">
      <c r="A51" s="133" t="s">
        <v>22</v>
      </c>
      <c r="B51" s="10" t="s">
        <v>17</v>
      </c>
      <c r="C51" s="188"/>
      <c r="D51" s="39">
        <v>62.375999999999998</v>
      </c>
      <c r="E51" s="190"/>
      <c r="F51" s="39"/>
      <c r="G51" s="190"/>
      <c r="H51" s="39"/>
      <c r="I51" s="190"/>
      <c r="J51" s="39"/>
      <c r="K51" s="190"/>
      <c r="L51" s="39"/>
      <c r="M51" s="190"/>
      <c r="N51" s="39"/>
      <c r="O51" s="188"/>
      <c r="P51" s="39"/>
      <c r="Q51" s="190"/>
      <c r="R51" s="39"/>
      <c r="S51" s="210"/>
      <c r="T51" s="29"/>
      <c r="U51" s="211"/>
      <c r="V51" s="29"/>
      <c r="W51" s="210"/>
      <c r="X51" s="29"/>
      <c r="Y51" s="210"/>
      <c r="Z51" s="29"/>
      <c r="AA51" s="59">
        <f>D51+F51+H51+J51+L51+N51+P51+R51+T51+V51+X51+Z51</f>
        <v>62.375999999999998</v>
      </c>
    </row>
    <row r="52" spans="1:27" ht="53.25" customHeight="1" thickBot="1" x14ac:dyDescent="0.3">
      <c r="A52" s="146"/>
      <c r="B52" s="11" t="s">
        <v>24</v>
      </c>
      <c r="C52" s="189"/>
      <c r="D52" s="43">
        <v>0</v>
      </c>
      <c r="E52" s="191"/>
      <c r="F52" s="43"/>
      <c r="G52" s="191"/>
      <c r="H52" s="43"/>
      <c r="I52" s="191"/>
      <c r="J52" s="43"/>
      <c r="K52" s="191"/>
      <c r="L52" s="43"/>
      <c r="M52" s="191"/>
      <c r="N52" s="43"/>
      <c r="O52" s="189"/>
      <c r="P52" s="43"/>
      <c r="Q52" s="191"/>
      <c r="R52" s="43"/>
      <c r="S52" s="202"/>
      <c r="T52" s="30"/>
      <c r="U52" s="212"/>
      <c r="V52" s="30"/>
      <c r="W52" s="202"/>
      <c r="X52" s="30"/>
      <c r="Y52" s="202"/>
      <c r="Z52" s="30"/>
      <c r="AA52" s="60">
        <f t="shared" ref="AA52:AA53" si="13">D52+F52+H52+J52+L52+N52+P52+R52+T52+V52+X52+Z52</f>
        <v>0</v>
      </c>
    </row>
    <row r="53" spans="1:27" ht="36.75" customHeight="1" thickBot="1" x14ac:dyDescent="0.3">
      <c r="A53" s="15" t="s">
        <v>28</v>
      </c>
      <c r="B53" s="17"/>
      <c r="C53" s="128"/>
      <c r="D53" s="38">
        <f>D52+D51</f>
        <v>62.375999999999998</v>
      </c>
      <c r="E53" s="52"/>
      <c r="F53" s="53">
        <f>F52+F51</f>
        <v>0</v>
      </c>
      <c r="G53" s="128"/>
      <c r="H53" s="38">
        <f>SUM(H51,H52)</f>
        <v>0</v>
      </c>
      <c r="I53" s="128"/>
      <c r="J53" s="38">
        <f>SUM(J51,J52)</f>
        <v>0</v>
      </c>
      <c r="K53" s="38"/>
      <c r="L53" s="38">
        <f t="shared" ref="L53" si="14">SUM(L51,L52)</f>
        <v>0</v>
      </c>
      <c r="M53" s="128"/>
      <c r="N53" s="38">
        <f>SUM(N51,N52)</f>
        <v>0</v>
      </c>
      <c r="O53" s="48"/>
      <c r="P53" s="38">
        <f>SUM(P51,P52)</f>
        <v>0</v>
      </c>
      <c r="Q53" s="52"/>
      <c r="R53" s="53">
        <f t="shared" ref="R53" si="15">SUM(R51,R52)</f>
        <v>0</v>
      </c>
      <c r="S53" s="52"/>
      <c r="T53" s="53">
        <f t="shared" ref="T53" si="16">SUM(T51,T52)</f>
        <v>0</v>
      </c>
      <c r="U53" s="130"/>
      <c r="V53" s="31">
        <f>V52+V51</f>
        <v>0</v>
      </c>
      <c r="W53" s="54"/>
      <c r="X53" s="55">
        <f t="shared" ref="X53" si="17">X52+X51</f>
        <v>0</v>
      </c>
      <c r="Y53" s="130"/>
      <c r="Z53" s="31">
        <f t="shared" ref="Z53" si="18">Z52+Z51</f>
        <v>0</v>
      </c>
      <c r="AA53" s="61">
        <f t="shared" si="13"/>
        <v>62.375999999999998</v>
      </c>
    </row>
    <row r="54" spans="1:27" ht="33.75" customHeight="1" x14ac:dyDescent="0.25">
      <c r="A54" s="158" t="s">
        <v>32</v>
      </c>
      <c r="B54" s="213"/>
      <c r="C54" s="208">
        <f>C55+C56</f>
        <v>270.03899999999999</v>
      </c>
      <c r="D54" s="209"/>
      <c r="E54" s="208">
        <f>E55+E56</f>
        <v>0</v>
      </c>
      <c r="F54" s="209"/>
      <c r="G54" s="208">
        <f>G55+G56</f>
        <v>0</v>
      </c>
      <c r="H54" s="209"/>
      <c r="I54" s="208">
        <f>I55+I56</f>
        <v>0</v>
      </c>
      <c r="J54" s="209"/>
      <c r="K54" s="208">
        <f>K55+K56</f>
        <v>0</v>
      </c>
      <c r="L54" s="209"/>
      <c r="M54" s="208">
        <f>M55+M56</f>
        <v>0</v>
      </c>
      <c r="N54" s="209"/>
      <c r="O54" s="208">
        <f>O55+O56</f>
        <v>0</v>
      </c>
      <c r="P54" s="209"/>
      <c r="Q54" s="208">
        <f>Q55+Q56</f>
        <v>0</v>
      </c>
      <c r="R54" s="209"/>
      <c r="S54" s="208">
        <f>S55+S56</f>
        <v>0</v>
      </c>
      <c r="T54" s="209"/>
      <c r="U54" s="208">
        <f>U55+U56</f>
        <v>0</v>
      </c>
      <c r="V54" s="209"/>
      <c r="W54" s="208">
        <f>W55+W56</f>
        <v>0</v>
      </c>
      <c r="X54" s="209"/>
      <c r="Y54" s="208">
        <f>Y55+Y56</f>
        <v>0</v>
      </c>
      <c r="Z54" s="209"/>
      <c r="AA54" s="62">
        <f>SUM(C54:Z54)</f>
        <v>270.03899999999999</v>
      </c>
    </row>
    <row r="55" spans="1:27" ht="15.75" x14ac:dyDescent="0.25">
      <c r="A55" s="151" t="s">
        <v>23</v>
      </c>
      <c r="B55" s="214"/>
      <c r="C55" s="206">
        <f>D52+D44</f>
        <v>39.36</v>
      </c>
      <c r="D55" s="207"/>
      <c r="E55" s="206">
        <f>F52+F44</f>
        <v>0</v>
      </c>
      <c r="F55" s="207"/>
      <c r="G55" s="206">
        <f>H52+H44</f>
        <v>0</v>
      </c>
      <c r="H55" s="207"/>
      <c r="I55" s="206">
        <f>J52+J44</f>
        <v>0</v>
      </c>
      <c r="J55" s="207"/>
      <c r="K55" s="206">
        <f>L52+L44+L47</f>
        <v>0</v>
      </c>
      <c r="L55" s="207"/>
      <c r="M55" s="206">
        <f>N52+N44+N47</f>
        <v>0</v>
      </c>
      <c r="N55" s="207"/>
      <c r="O55" s="206">
        <f>P52+P44+P47</f>
        <v>0</v>
      </c>
      <c r="P55" s="207"/>
      <c r="Q55" s="206">
        <f t="shared" ref="Q55" si="19">R52+R44+R47</f>
        <v>0</v>
      </c>
      <c r="R55" s="207"/>
      <c r="S55" s="206">
        <f t="shared" ref="S55" si="20">T52+T44+T47</f>
        <v>0</v>
      </c>
      <c r="T55" s="207"/>
      <c r="U55" s="206">
        <f t="shared" ref="U55" si="21">V52+V44+V47</f>
        <v>0</v>
      </c>
      <c r="V55" s="207"/>
      <c r="W55" s="206">
        <f t="shared" ref="W55" si="22">X52+X44+X47</f>
        <v>0</v>
      </c>
      <c r="X55" s="207"/>
      <c r="Y55" s="206">
        <f t="shared" ref="Y55" si="23">Z52+Z44+Z47</f>
        <v>0</v>
      </c>
      <c r="Z55" s="207"/>
      <c r="AA55" s="63">
        <f>SUM(C55:Z55)</f>
        <v>39.36</v>
      </c>
    </row>
    <row r="56" spans="1:27" ht="16.5" thickBot="1" x14ac:dyDescent="0.3">
      <c r="A56" s="153" t="s">
        <v>25</v>
      </c>
      <c r="B56" s="217"/>
      <c r="C56" s="215">
        <f>D51+D50+D49+D46+D43+D42+D41</f>
        <v>230.67899999999997</v>
      </c>
      <c r="D56" s="216"/>
      <c r="E56" s="215">
        <f>F51+F50+F49+F46+F43+F42+F41</f>
        <v>0</v>
      </c>
      <c r="F56" s="216"/>
      <c r="G56" s="215">
        <f>H51+H50+H49+H46+H43+H42+H41</f>
        <v>0</v>
      </c>
      <c r="H56" s="216"/>
      <c r="I56" s="215">
        <f>J51+J50+J49+J46+J43+J42+J41</f>
        <v>0</v>
      </c>
      <c r="J56" s="216"/>
      <c r="K56" s="215">
        <f>L51+L50+L49+L46+L43+L42+L41</f>
        <v>0</v>
      </c>
      <c r="L56" s="216"/>
      <c r="M56" s="215">
        <f>N51+N50+N49+N46+N43+N42+N41</f>
        <v>0</v>
      </c>
      <c r="N56" s="216"/>
      <c r="O56" s="215">
        <f>P51+P50+P49+P46+P43+P42+P41</f>
        <v>0</v>
      </c>
      <c r="P56" s="216"/>
      <c r="Q56" s="215">
        <f>R51+R50+R49+R46+R43+R42+R41</f>
        <v>0</v>
      </c>
      <c r="R56" s="216"/>
      <c r="S56" s="215">
        <f>T51+T50+T49+T46+T43+T42+T41</f>
        <v>0</v>
      </c>
      <c r="T56" s="216"/>
      <c r="U56" s="215">
        <f>V51+V50+V49+V46+V43+V42+V41</f>
        <v>0</v>
      </c>
      <c r="V56" s="216"/>
      <c r="W56" s="215">
        <f>X51+X50+X49+X46+X43+X42+X41</f>
        <v>0</v>
      </c>
      <c r="X56" s="216"/>
      <c r="Y56" s="215">
        <f>Z51+Z50+Z49+Z46+Z43+Z42+Z41</f>
        <v>0</v>
      </c>
      <c r="Z56" s="216"/>
      <c r="AA56" s="64">
        <f>SUM(C56:Z56)</f>
        <v>230.67899999999997</v>
      </c>
    </row>
    <row r="57" spans="1:27" x14ac:dyDescent="0.25">
      <c r="O57" s="125"/>
      <c r="P57" s="126"/>
      <c r="R57" s="4"/>
    </row>
    <row r="58" spans="1:27" s="132" customFormat="1" x14ac:dyDescent="0.25">
      <c r="A58" s="1"/>
      <c r="B58" s="1"/>
      <c r="C58" s="1"/>
      <c r="D58" s="13"/>
      <c r="E58" s="13"/>
      <c r="F58" s="1"/>
      <c r="G58" s="1"/>
      <c r="H58" s="1"/>
      <c r="I58" s="1"/>
      <c r="J58" s="1"/>
      <c r="K58" s="1"/>
      <c r="L58" s="1"/>
      <c r="M58" s="1"/>
      <c r="N58" s="1"/>
      <c r="O58" s="125"/>
      <c r="P58" s="126"/>
      <c r="Q58" s="1"/>
      <c r="R58" s="4"/>
      <c r="S58" s="1"/>
      <c r="T58" s="1"/>
      <c r="U58" s="1"/>
      <c r="V58" s="1"/>
      <c r="W58" s="1"/>
      <c r="X58" s="1"/>
      <c r="Y58" s="1"/>
      <c r="Z58" s="1"/>
      <c r="AA58" s="1"/>
    </row>
    <row r="59" spans="1:27" ht="3.75" customHeight="1" x14ac:dyDescent="0.3">
      <c r="B59" s="18"/>
      <c r="C59" s="18"/>
      <c r="D59" s="18"/>
      <c r="E59" s="18"/>
      <c r="F59" s="18"/>
      <c r="G59" s="18"/>
      <c r="H59" s="18"/>
      <c r="I59" s="65"/>
      <c r="J59" s="18"/>
      <c r="K59" s="18"/>
      <c r="L59" s="18"/>
      <c r="M59" s="18"/>
      <c r="N59" s="18"/>
      <c r="O59" s="18"/>
      <c r="P59" s="18"/>
      <c r="Q59" s="18"/>
      <c r="R59" s="4"/>
    </row>
    <row r="60" spans="1:27" ht="21" x14ac:dyDescent="0.35">
      <c r="A60" s="135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</row>
    <row r="61" spans="1:27" ht="18.75" x14ac:dyDescent="0.3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1:27" ht="18.75" x14ac:dyDescent="0.3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27" x14ac:dyDescent="0.25">
      <c r="A63" s="19"/>
      <c r="P63" s="12"/>
      <c r="S63" s="12"/>
    </row>
    <row r="64" spans="1:27" x14ac:dyDescent="0.25">
      <c r="A64" s="19"/>
    </row>
    <row r="65" spans="16:24" x14ac:dyDescent="0.25">
      <c r="P65" s="4"/>
    </row>
    <row r="73" spans="16:24" x14ac:dyDescent="0.25">
      <c r="X73" s="4"/>
    </row>
  </sheetData>
  <mergeCells count="200">
    <mergeCell ref="A60:AA60"/>
    <mergeCell ref="A56:B56"/>
    <mergeCell ref="C56:D56"/>
    <mergeCell ref="E56:F56"/>
    <mergeCell ref="G56:H56"/>
    <mergeCell ref="I56:J56"/>
    <mergeCell ref="K56:L56"/>
    <mergeCell ref="M56:N56"/>
    <mergeCell ref="O56:P56"/>
    <mergeCell ref="Q56:R56"/>
    <mergeCell ref="A55:B55"/>
    <mergeCell ref="C55:D55"/>
    <mergeCell ref="E55:F55"/>
    <mergeCell ref="G55:H55"/>
    <mergeCell ref="I55:J55"/>
    <mergeCell ref="S56:T56"/>
    <mergeCell ref="U56:V56"/>
    <mergeCell ref="W56:X56"/>
    <mergeCell ref="Y56:Z56"/>
    <mergeCell ref="K55:L55"/>
    <mergeCell ref="M55:N55"/>
    <mergeCell ref="O55:P55"/>
    <mergeCell ref="Q55:R55"/>
    <mergeCell ref="S55:T55"/>
    <mergeCell ref="U55:V55"/>
    <mergeCell ref="W55:X55"/>
    <mergeCell ref="A54:B54"/>
    <mergeCell ref="C54:D54"/>
    <mergeCell ref="E54:F54"/>
    <mergeCell ref="G54:H54"/>
    <mergeCell ref="I54:J54"/>
    <mergeCell ref="K54:L54"/>
    <mergeCell ref="M54:N54"/>
    <mergeCell ref="O54:P54"/>
    <mergeCell ref="Q54:R54"/>
    <mergeCell ref="W46:W47"/>
    <mergeCell ref="Y55:Z55"/>
    <mergeCell ref="S54:T54"/>
    <mergeCell ref="U54:V54"/>
    <mergeCell ref="W54:X54"/>
    <mergeCell ref="Y54:Z54"/>
    <mergeCell ref="S51:S52"/>
    <mergeCell ref="U51:U52"/>
    <mergeCell ref="W51:W52"/>
    <mergeCell ref="Y51:Y52"/>
    <mergeCell ref="G46:G47"/>
    <mergeCell ref="I46:I47"/>
    <mergeCell ref="K46:K47"/>
    <mergeCell ref="M46:M47"/>
    <mergeCell ref="A51:A52"/>
    <mergeCell ref="C51:C52"/>
    <mergeCell ref="E51:E52"/>
    <mergeCell ref="G51:G52"/>
    <mergeCell ref="I51:I52"/>
    <mergeCell ref="K51:K52"/>
    <mergeCell ref="M51:M52"/>
    <mergeCell ref="O51:O52"/>
    <mergeCell ref="Q51:Q52"/>
    <mergeCell ref="O46:O47"/>
    <mergeCell ref="Q46:Q47"/>
    <mergeCell ref="S46:S47"/>
    <mergeCell ref="U46:U47"/>
    <mergeCell ref="AA38:AA40"/>
    <mergeCell ref="A43:A44"/>
    <mergeCell ref="C43:C44"/>
    <mergeCell ref="E43:E44"/>
    <mergeCell ref="G43:G44"/>
    <mergeCell ref="I43:I44"/>
    <mergeCell ref="K43:K44"/>
    <mergeCell ref="M43:M44"/>
    <mergeCell ref="O43:O44"/>
    <mergeCell ref="Q43:Q44"/>
    <mergeCell ref="S43:S44"/>
    <mergeCell ref="U43:U44"/>
    <mergeCell ref="W43:W44"/>
    <mergeCell ref="Y43:Y44"/>
    <mergeCell ref="A38:A40"/>
    <mergeCell ref="A46:A47"/>
    <mergeCell ref="C46:C47"/>
    <mergeCell ref="E46:E47"/>
    <mergeCell ref="B6:B7"/>
    <mergeCell ref="C6:D6"/>
    <mergeCell ref="E6:F6"/>
    <mergeCell ref="G6:H6"/>
    <mergeCell ref="I6:J6"/>
    <mergeCell ref="Y46:Y47"/>
    <mergeCell ref="A33:AA33"/>
    <mergeCell ref="A34:AA34"/>
    <mergeCell ref="A36:A37"/>
    <mergeCell ref="B36:B37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AA36:AA37"/>
    <mergeCell ref="B38:B41"/>
    <mergeCell ref="M26:N26"/>
    <mergeCell ref="O24:P24"/>
    <mergeCell ref="O25:P25"/>
    <mergeCell ref="O26:P26"/>
    <mergeCell ref="I26:J26"/>
    <mergeCell ref="A1:AA1"/>
    <mergeCell ref="A2:AA2"/>
    <mergeCell ref="A3:AA3"/>
    <mergeCell ref="A4:AA4"/>
    <mergeCell ref="AA8:AA10"/>
    <mergeCell ref="B8:B11"/>
    <mergeCell ref="AA6:AA7"/>
    <mergeCell ref="I24:J24"/>
    <mergeCell ref="K24:L24"/>
    <mergeCell ref="M24:N24"/>
    <mergeCell ref="A13:A14"/>
    <mergeCell ref="U6:V6"/>
    <mergeCell ref="W6:X6"/>
    <mergeCell ref="Y6:Z6"/>
    <mergeCell ref="M6:N6"/>
    <mergeCell ref="O6:P6"/>
    <mergeCell ref="Q6:R6"/>
    <mergeCell ref="S6:T6"/>
    <mergeCell ref="A6:A7"/>
    <mergeCell ref="K6:L6"/>
    <mergeCell ref="Y21:Y22"/>
    <mergeCell ref="O13:O14"/>
    <mergeCell ref="Q13:Q14"/>
    <mergeCell ref="S13:S14"/>
    <mergeCell ref="U13:U14"/>
    <mergeCell ref="W13:W14"/>
    <mergeCell ref="Y13:Y14"/>
    <mergeCell ref="C13:C14"/>
    <mergeCell ref="E13:E14"/>
    <mergeCell ref="G13:G14"/>
    <mergeCell ref="I13:I14"/>
    <mergeCell ref="K13:K14"/>
    <mergeCell ref="M13:M14"/>
    <mergeCell ref="S21:S22"/>
    <mergeCell ref="Q21:Q22"/>
    <mergeCell ref="I21:I22"/>
    <mergeCell ref="K21:K22"/>
    <mergeCell ref="M21:M22"/>
    <mergeCell ref="O21:O22"/>
    <mergeCell ref="S16:S17"/>
    <mergeCell ref="U16:U17"/>
    <mergeCell ref="W16:W17"/>
    <mergeCell ref="Y16:Y17"/>
    <mergeCell ref="M16:M17"/>
    <mergeCell ref="E26:F26"/>
    <mergeCell ref="G24:H24"/>
    <mergeCell ref="G25:H25"/>
    <mergeCell ref="A21:A22"/>
    <mergeCell ref="U21:U22"/>
    <mergeCell ref="W21:W22"/>
    <mergeCell ref="G26:H26"/>
    <mergeCell ref="A25:B25"/>
    <mergeCell ref="A26:B26"/>
    <mergeCell ref="C24:D24"/>
    <mergeCell ref="C25:D25"/>
    <mergeCell ref="C26:D26"/>
    <mergeCell ref="A24:B24"/>
    <mergeCell ref="C21:C22"/>
    <mergeCell ref="E21:E22"/>
    <mergeCell ref="G21:G22"/>
    <mergeCell ref="S26:T26"/>
    <mergeCell ref="U24:V24"/>
    <mergeCell ref="W24:X24"/>
    <mergeCell ref="I25:J25"/>
    <mergeCell ref="K25:L25"/>
    <mergeCell ref="M25:N25"/>
    <mergeCell ref="K26:L26"/>
    <mergeCell ref="A8:A10"/>
    <mergeCell ref="A28:AA28"/>
    <mergeCell ref="Y24:Z24"/>
    <mergeCell ref="U25:V25"/>
    <mergeCell ref="Q24:R24"/>
    <mergeCell ref="S24:T24"/>
    <mergeCell ref="Q25:R25"/>
    <mergeCell ref="S25:T25"/>
    <mergeCell ref="W25:X25"/>
    <mergeCell ref="Y25:Z25"/>
    <mergeCell ref="U26:V26"/>
    <mergeCell ref="W26:X26"/>
    <mergeCell ref="Y26:Z26"/>
    <mergeCell ref="O16:O17"/>
    <mergeCell ref="Q16:Q17"/>
    <mergeCell ref="G16:G17"/>
    <mergeCell ref="I16:I17"/>
    <mergeCell ref="K16:K17"/>
    <mergeCell ref="A16:A17"/>
    <mergeCell ref="C16:C17"/>
    <mergeCell ref="E16:E17"/>
    <mergeCell ref="Q26:R26"/>
    <mergeCell ref="E24:F24"/>
    <mergeCell ref="E25:F25"/>
  </mergeCells>
  <pageMargins left="0.39370078740157483" right="0.19685039370078741" top="0.15748031496062992" bottom="0.15748031496062992" header="0" footer="0"/>
  <pageSetup paperSize="9" scale="2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>Computer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Сафронова Лидия Михайловна</cp:lastModifiedBy>
  <cp:lastPrinted>2021-01-11T07:46:14Z</cp:lastPrinted>
  <dcterms:created xsi:type="dcterms:W3CDTF">2017-03-10T04:38:13Z</dcterms:created>
  <dcterms:modified xsi:type="dcterms:W3CDTF">2021-02-08T06:15:03Z</dcterms:modified>
</cp:coreProperties>
</file>