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2022\Февраль  2022\"/>
    </mc:Choice>
  </mc:AlternateContent>
  <bookViews>
    <workbookView xWindow="0" yWindow="0" windowWidth="28800" windowHeight="12435"/>
  </bookViews>
  <sheets>
    <sheet name="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8" i="1" l="1"/>
  <c r="D45" i="1"/>
  <c r="F45" i="1"/>
  <c r="F14" i="1"/>
  <c r="C61" i="1" l="1"/>
  <c r="AA41" i="1"/>
  <c r="D23" i="1"/>
  <c r="D46" i="1" l="1"/>
  <c r="S62" i="1" l="1"/>
  <c r="G62" i="1"/>
  <c r="Y61" i="1"/>
  <c r="W61" i="1"/>
  <c r="U61" i="1"/>
  <c r="S61" i="1"/>
  <c r="S60" i="1" s="1"/>
  <c r="Q61" i="1"/>
  <c r="O61" i="1"/>
  <c r="M61" i="1"/>
  <c r="K61" i="1"/>
  <c r="I61" i="1"/>
  <c r="G61" i="1"/>
  <c r="G60" i="1" s="1"/>
  <c r="E61" i="1"/>
  <c r="Z59" i="1"/>
  <c r="X59" i="1"/>
  <c r="V59" i="1"/>
  <c r="T59" i="1"/>
  <c r="R59" i="1"/>
  <c r="P59" i="1"/>
  <c r="N59" i="1"/>
  <c r="L59" i="1"/>
  <c r="J59" i="1"/>
  <c r="H59" i="1"/>
  <c r="F59" i="1"/>
  <c r="D59" i="1"/>
  <c r="AA58" i="1"/>
  <c r="AA57" i="1"/>
  <c r="AA56" i="1"/>
  <c r="AA55" i="1"/>
  <c r="Z54" i="1"/>
  <c r="X54" i="1"/>
  <c r="V54" i="1"/>
  <c r="T54" i="1"/>
  <c r="R54" i="1"/>
  <c r="P54" i="1"/>
  <c r="N54" i="1"/>
  <c r="L54" i="1"/>
  <c r="J54" i="1"/>
  <c r="H54" i="1"/>
  <c r="F54" i="1"/>
  <c r="D54" i="1"/>
  <c r="AA54" i="1" s="1"/>
  <c r="AA53" i="1"/>
  <c r="AA52" i="1"/>
  <c r="Z51" i="1"/>
  <c r="X51" i="1"/>
  <c r="V51" i="1"/>
  <c r="T51" i="1"/>
  <c r="R51" i="1"/>
  <c r="P51" i="1"/>
  <c r="N51" i="1"/>
  <c r="L51" i="1"/>
  <c r="J51" i="1"/>
  <c r="H51" i="1"/>
  <c r="F51" i="1"/>
  <c r="D51" i="1"/>
  <c r="AA51" i="1" s="1"/>
  <c r="AA50" i="1"/>
  <c r="AA49" i="1"/>
  <c r="D48" i="1"/>
  <c r="AA46" i="1"/>
  <c r="Z45" i="1"/>
  <c r="Y62" i="1" s="1"/>
  <c r="X45" i="1"/>
  <c r="W62" i="1" s="1"/>
  <c r="W60" i="1" s="1"/>
  <c r="V45" i="1"/>
  <c r="U62" i="1" s="1"/>
  <c r="T45" i="1"/>
  <c r="R45" i="1"/>
  <c r="Q62" i="1" s="1"/>
  <c r="Q60" i="1" s="1"/>
  <c r="P45" i="1"/>
  <c r="O62" i="1" s="1"/>
  <c r="O60" i="1" s="1"/>
  <c r="N45" i="1"/>
  <c r="M62" i="1" s="1"/>
  <c r="M60" i="1" s="1"/>
  <c r="L45" i="1"/>
  <c r="K62" i="1" s="1"/>
  <c r="K60" i="1" s="1"/>
  <c r="J45" i="1"/>
  <c r="I62" i="1" s="1"/>
  <c r="H45" i="1"/>
  <c r="E62" i="1"/>
  <c r="E60" i="1" s="1"/>
  <c r="C28" i="1"/>
  <c r="D12" i="1"/>
  <c r="D14" i="1" s="1"/>
  <c r="AA59" i="1" l="1"/>
  <c r="AA61" i="1"/>
  <c r="Y60" i="1"/>
  <c r="C62" i="1"/>
  <c r="AA62" i="1" s="1"/>
  <c r="I60" i="1"/>
  <c r="U60" i="1"/>
  <c r="AA45" i="1"/>
  <c r="C60" i="1" l="1"/>
  <c r="AA60" i="1" l="1"/>
  <c r="Y92" i="1" l="1"/>
  <c r="W92" i="1"/>
  <c r="U92" i="1"/>
  <c r="S92" i="1"/>
  <c r="Q92" i="1"/>
  <c r="O92" i="1"/>
  <c r="M92" i="1"/>
  <c r="K92" i="1"/>
  <c r="I92" i="1"/>
  <c r="G92" i="1"/>
  <c r="E92" i="1"/>
  <c r="C92" i="1"/>
  <c r="C91" i="1" s="1"/>
  <c r="Z90" i="1"/>
  <c r="X90" i="1"/>
  <c r="V90" i="1"/>
  <c r="T90" i="1"/>
  <c r="R90" i="1"/>
  <c r="P90" i="1"/>
  <c r="N90" i="1"/>
  <c r="L90" i="1"/>
  <c r="J90" i="1"/>
  <c r="H90" i="1"/>
  <c r="F90" i="1"/>
  <c r="D90" i="1"/>
  <c r="AA89" i="1"/>
  <c r="AA88" i="1"/>
  <c r="AA87" i="1"/>
  <c r="AA86" i="1"/>
  <c r="Z85" i="1"/>
  <c r="X85" i="1"/>
  <c r="V85" i="1"/>
  <c r="T85" i="1"/>
  <c r="R85" i="1"/>
  <c r="P85" i="1"/>
  <c r="N85" i="1"/>
  <c r="L85" i="1"/>
  <c r="J85" i="1"/>
  <c r="H85" i="1"/>
  <c r="F85" i="1"/>
  <c r="D85" i="1"/>
  <c r="AA85" i="1" s="1"/>
  <c r="AA84" i="1"/>
  <c r="AA83" i="1"/>
  <c r="Z82" i="1"/>
  <c r="X82" i="1"/>
  <c r="V82" i="1"/>
  <c r="T82" i="1"/>
  <c r="R82" i="1"/>
  <c r="P82" i="1"/>
  <c r="N82" i="1"/>
  <c r="L82" i="1"/>
  <c r="J82" i="1"/>
  <c r="H82" i="1"/>
  <c r="F82" i="1"/>
  <c r="D82" i="1"/>
  <c r="AA81" i="1"/>
  <c r="AA80" i="1"/>
  <c r="Z78" i="1"/>
  <c r="X78" i="1"/>
  <c r="W93" i="1" s="1"/>
  <c r="V78" i="1"/>
  <c r="U93" i="1" s="1"/>
  <c r="T78" i="1"/>
  <c r="S93" i="1" s="1"/>
  <c r="S91" i="1" s="1"/>
  <c r="R78" i="1"/>
  <c r="Q93" i="1" s="1"/>
  <c r="Q91" i="1" s="1"/>
  <c r="P78" i="1"/>
  <c r="O93" i="1" s="1"/>
  <c r="O91" i="1" s="1"/>
  <c r="N78" i="1"/>
  <c r="M93" i="1" s="1"/>
  <c r="M91" i="1" s="1"/>
  <c r="L78" i="1"/>
  <c r="K93" i="1" s="1"/>
  <c r="J78" i="1"/>
  <c r="I93" i="1" s="1"/>
  <c r="H78" i="1"/>
  <c r="G93" i="1" s="1"/>
  <c r="G91" i="1" s="1"/>
  <c r="F78" i="1"/>
  <c r="E93" i="1" s="1"/>
  <c r="E91" i="1" s="1"/>
  <c r="D78" i="1"/>
  <c r="C93" i="1" s="1"/>
  <c r="AA75" i="1"/>
  <c r="K91" i="1" l="1"/>
  <c r="W91" i="1"/>
  <c r="U91" i="1"/>
  <c r="I91" i="1"/>
  <c r="AA82" i="1"/>
  <c r="AA90" i="1"/>
  <c r="AA92" i="1"/>
  <c r="AA78" i="1"/>
  <c r="Y93" i="1"/>
  <c r="Y91" i="1" s="1"/>
  <c r="AA79" i="1"/>
  <c r="AA91" i="1" l="1"/>
  <c r="AA93" i="1"/>
  <c r="Z20" i="1"/>
  <c r="Z17" i="1"/>
  <c r="Z11" i="1"/>
  <c r="X20" i="1" l="1"/>
  <c r="X17" i="1"/>
  <c r="V20" i="1" l="1"/>
  <c r="V17" i="1"/>
  <c r="T25" i="1" l="1"/>
  <c r="S27" i="1"/>
  <c r="T20" i="1"/>
  <c r="T17" i="1"/>
  <c r="AA12" i="1"/>
  <c r="AA8" i="1"/>
  <c r="T11" i="1"/>
  <c r="S28" i="1" s="1"/>
  <c r="V11" i="1"/>
  <c r="X11" i="1"/>
  <c r="W28" i="1" s="1"/>
  <c r="S26" i="1" l="1"/>
  <c r="Q27" i="1"/>
  <c r="R25" i="1"/>
  <c r="R20" i="1"/>
  <c r="R17" i="1"/>
  <c r="R11" i="1"/>
  <c r="Q28" i="1" s="1"/>
  <c r="Q26" i="1" l="1"/>
  <c r="P11" i="1"/>
  <c r="P25" i="1" l="1"/>
  <c r="O28" i="1"/>
  <c r="O27" i="1"/>
  <c r="M27" i="1"/>
  <c r="P20" i="1"/>
  <c r="AA15" i="1"/>
  <c r="P17" i="1"/>
  <c r="O26" i="1" l="1"/>
  <c r="L25" i="1"/>
  <c r="N25" i="1"/>
  <c r="M28" i="1"/>
  <c r="M26" i="1" s="1"/>
  <c r="AA22" i="1"/>
  <c r="AA21" i="1"/>
  <c r="N20" i="1"/>
  <c r="N17" i="1"/>
  <c r="N11" i="1"/>
  <c r="K28" i="1" l="1"/>
  <c r="K27" i="1"/>
  <c r="L20" i="1"/>
  <c r="L17" i="1"/>
  <c r="L11" i="1"/>
  <c r="K26" i="1" l="1"/>
  <c r="I27" i="1"/>
  <c r="H25" i="1"/>
  <c r="J25" i="1"/>
  <c r="J20" i="1"/>
  <c r="H17" i="1"/>
  <c r="J17" i="1"/>
  <c r="J11" i="1"/>
  <c r="I28" i="1" s="1"/>
  <c r="I26" i="1" l="1"/>
  <c r="G27" i="1"/>
  <c r="H11" i="1"/>
  <c r="G28" i="1" s="1"/>
  <c r="G26" i="1" s="1"/>
  <c r="H20" i="1" l="1"/>
  <c r="AA24" i="1" l="1"/>
  <c r="AA23" i="1"/>
  <c r="AA19" i="1"/>
  <c r="AA18" i="1"/>
  <c r="AA16" i="1"/>
  <c r="E27" i="1"/>
  <c r="F25" i="1"/>
  <c r="F20" i="1"/>
  <c r="F17" i="1"/>
  <c r="F11" i="1"/>
  <c r="E28" i="1" s="1"/>
  <c r="E26" i="1" l="1"/>
  <c r="C27" i="1" l="1"/>
  <c r="C26" i="1" s="1"/>
  <c r="D25" i="1"/>
  <c r="D20" i="1"/>
  <c r="AA20" i="1" s="1"/>
  <c r="D17" i="1"/>
  <c r="AA17" i="1" s="1"/>
  <c r="D11" i="1"/>
  <c r="AA11" i="1" l="1"/>
  <c r="X25" i="1" l="1"/>
  <c r="V25" i="1" l="1"/>
  <c r="U27" i="1" l="1"/>
  <c r="W27" i="1"/>
  <c r="Y27" i="1"/>
  <c r="AA27" i="1" l="1"/>
  <c r="Z25" i="1"/>
  <c r="AA25" i="1" s="1"/>
  <c r="Y28" i="1" l="1"/>
  <c r="Y26" i="1" l="1"/>
  <c r="W26" i="1" l="1"/>
  <c r="U28" i="1" l="1"/>
  <c r="AA28" i="1" s="1"/>
  <c r="U26" i="1" l="1"/>
  <c r="AA26" i="1" l="1"/>
</calcChain>
</file>

<file path=xl/sharedStrings.xml><?xml version="1.0" encoding="utf-8"?>
<sst xmlns="http://schemas.openxmlformats.org/spreadsheetml/2006/main" count="212" uniqueCount="43">
  <si>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</si>
  <si>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</si>
  <si>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</si>
  <si>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</si>
  <si>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</si>
  <si>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</si>
  <si>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</si>
  <si>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</si>
  <si>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</si>
  <si>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</si>
  <si>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</si>
  <si>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</si>
  <si>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</si>
  <si>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</si>
  <si>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</si>
  <si>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</si>
  <si>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</si>
  <si>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</si>
  <si>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</si>
  <si>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</si>
  <si>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</si>
  <si>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</si>
  <si>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</si>
  <si>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</si>
  <si>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</si>
  <si>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</si>
  <si>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</si>
  <si>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</si>
  <si>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</si>
  <si>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</si>
  <si>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</si>
  <si>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</si>
  <si>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</si>
  <si>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</si>
  <si>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</si>
  <si>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Шикотан"</t>
  </si>
  <si>
    <t>Итого</t>
  </si>
  <si>
    <t>7,97                                                                                                                                  7,48</t>
  </si>
  <si>
    <t>НН  3,8</t>
  </si>
  <si>
    <t>СН2 3,8</t>
  </si>
  <si>
    <t>ДЭС "с.Крабозаводское"   2022 год</t>
  </si>
  <si>
    <t>ДЭС "с.Малокурильское" 2022 год</t>
  </si>
  <si>
    <t>ДЭС "Островной"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</si>
</sst>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.0000"/>
    <numFmt numFmtId="167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2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Fill="1"/>
    <xf numFmtId="2" fontId="1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19" xfId="0" applyNumberFormat="1" applyFont="1" applyFill="1" applyBorder="1" applyAlignment="1">
      <alignment horizontal="right" vertical="center"/>
    </xf>
    <xf numFmtId="165" fontId="12" fillId="0" borderId="25" xfId="0" applyNumberFormat="1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 wrapText="1"/>
    </xf>
    <xf numFmtId="165" fontId="6" fillId="0" borderId="27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12" fillId="0" borderId="28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vertical="center"/>
    </xf>
    <xf numFmtId="2" fontId="12" fillId="0" borderId="13" xfId="0" applyNumberFormat="1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vertical="center" wrapText="1"/>
    </xf>
    <xf numFmtId="165" fontId="6" fillId="0" borderId="30" xfId="0" applyNumberFormat="1" applyFont="1" applyFill="1" applyBorder="1" applyAlignment="1">
      <alignment vertical="center"/>
    </xf>
    <xf numFmtId="165" fontId="12" fillId="0" borderId="31" xfId="0" applyNumberFormat="1" applyFont="1" applyFill="1" applyBorder="1" applyAlignment="1">
      <alignment vertical="center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16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6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/>
    <xf numFmtId="2" fontId="6" fillId="0" borderId="16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vertical="center"/>
    </xf>
    <xf numFmtId="2" fontId="1" fillId="0" borderId="37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vertical="center"/>
    </xf>
    <xf numFmtId="2" fontId="6" fillId="0" borderId="37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vertical="center"/>
    </xf>
    <xf numFmtId="165" fontId="6" fillId="0" borderId="35" xfId="0" applyNumberFormat="1" applyFont="1" applyFill="1" applyBorder="1" applyAlignment="1">
      <alignment vertical="center"/>
    </xf>
    <xf numFmtId="2" fontId="6" fillId="0" borderId="35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65" fontId="12" fillId="0" borderId="39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vertical="center"/>
    </xf>
    <xf numFmtId="2" fontId="6" fillId="0" borderId="30" xfId="0" applyNumberFormat="1" applyFont="1" applyFill="1" applyBorder="1" applyAlignment="1">
      <alignment horizontal="center"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0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 wrapText="1"/>
    </xf>
    <xf numFmtId="166" fontId="1" fillId="0" borderId="27" xfId="0" applyNumberFormat="1" applyFont="1" applyFill="1" applyBorder="1" applyAlignment="1">
      <alignment horizontal="center" vertical="center" wrapText="1"/>
    </xf>
    <xf numFmtId="166" fontId="12" fillId="0" borderId="17" xfId="0" applyNumberFormat="1" applyFont="1" applyFill="1" applyBorder="1" applyAlignment="1">
      <alignment horizontal="right" vertical="center"/>
    </xf>
    <xf numFmtId="166" fontId="12" fillId="0" borderId="19" xfId="0" applyNumberFormat="1" applyFont="1" applyFill="1" applyBorder="1" applyAlignment="1">
      <alignment horizontal="right" vertical="center"/>
    </xf>
    <xf numFmtId="166" fontId="12" fillId="0" borderId="25" xfId="0" applyNumberFormat="1" applyFont="1" applyFill="1" applyBorder="1" applyAlignment="1">
      <alignment horizontal="right" vertical="center"/>
    </xf>
    <xf numFmtId="166" fontId="12" fillId="0" borderId="28" xfId="0" applyNumberFormat="1" applyFont="1" applyFill="1" applyBorder="1" applyAlignment="1">
      <alignment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25" xfId="0" applyNumberFormat="1" applyFont="1" applyFill="1" applyBorder="1" applyAlignment="1">
      <alignment vertical="center"/>
    </xf>
    <xf numFmtId="2" fontId="6" fillId="0" borderId="37" xfId="0" applyNumberFormat="1" applyFont="1" applyFill="1" applyBorder="1" applyAlignment="1">
      <alignment vertical="center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5" fontId="2" fillId="0" borderId="23" xfId="0" applyNumberFormat="1" applyFont="1" applyFill="1" applyBorder="1" applyAlignment="1">
      <alignment horizontal="right" vertical="center"/>
    </xf>
    <xf numFmtId="165" fontId="2" fillId="0" borderId="25" xfId="0" applyNumberFormat="1" applyFont="1" applyFill="1" applyBorder="1" applyAlignment="1">
      <alignment horizontal="right" vertical="center"/>
    </xf>
    <xf numFmtId="165" fontId="2" fillId="0" borderId="34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166" fontId="2" fillId="0" borderId="23" xfId="0" applyNumberFormat="1" applyFont="1" applyFill="1" applyBorder="1" applyAlignment="1">
      <alignment horizontal="right" vertical="center"/>
    </xf>
    <xf numFmtId="166" fontId="2" fillId="0" borderId="24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vertical="center"/>
    </xf>
    <xf numFmtId="2" fontId="1" fillId="0" borderId="2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166" fontId="2" fillId="0" borderId="18" xfId="0" applyNumberFormat="1" applyFont="1" applyFill="1" applyBorder="1" applyAlignment="1">
      <alignment horizontal="right" vertical="center"/>
    </xf>
    <xf numFmtId="166" fontId="2" fillId="0" borderId="14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>
      <alignment horizontal="right" vertical="center"/>
    </xf>
    <xf numFmtId="165" fontId="2" fillId="0" borderId="19" xfId="0" applyNumberFormat="1" applyFont="1" applyFill="1" applyBorder="1" applyAlignment="1">
      <alignment horizontal="right" vertical="center"/>
    </xf>
    <xf numFmtId="165" fontId="2" fillId="0" borderId="33" xfId="0" applyNumberFormat="1" applyFont="1" applyFill="1" applyBorder="1" applyAlignment="1">
      <alignment horizontal="right" vertical="center"/>
    </xf>
    <xf numFmtId="2" fontId="6" fillId="0" borderId="37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7" xfId="0" applyNumberFormat="1" applyFont="1" applyFill="1" applyBorder="1" applyAlignment="1">
      <alignment horizontal="right" vertical="center"/>
    </xf>
    <xf numFmtId="165" fontId="2" fillId="0" borderId="32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19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166" fontId="14" fillId="0" borderId="0" xfId="0" applyNumberFormat="1" applyFont="1" applyFill="1" applyAlignment="1"/>
    <xf numFmtId="167" fontId="0" fillId="0" borderId="0" xfId="0" applyNumberFormat="1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62</xdr:row>
      <xdr:rowOff>0</xdr:rowOff>
    </xdr:from>
    <xdr:to>
      <xdr:col>0</xdr:col>
      <xdr:colOff>440470</xdr:colOff>
      <xdr:row>63</xdr:row>
      <xdr:rowOff>180725</xdr:rowOff>
    </xdr:to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248" y="13011727"/>
          <a:ext cx="10554" cy="44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62</xdr:row>
      <xdr:rowOff>0</xdr:rowOff>
    </xdr:from>
    <xdr:to>
      <xdr:col>16</xdr:col>
      <xdr:colOff>149677</xdr:colOff>
      <xdr:row>64</xdr:row>
      <xdr:rowOff>1400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7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9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1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3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5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8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9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0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1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2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6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7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8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9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2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3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4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5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67582</xdr:colOff>
      <xdr:row>97</xdr:row>
      <xdr:rowOff>68035</xdr:rowOff>
    </xdr:from>
    <xdr:to>
      <xdr:col>5</xdr:col>
      <xdr:colOff>73077</xdr:colOff>
      <xdr:row>100</xdr:row>
      <xdr:rowOff>35129</xdr:rowOff>
    </xdr:to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421868" y="42141321"/>
          <a:ext cx="5495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130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8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130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2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5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29</xdr:row>
      <xdr:rowOff>0</xdr:rowOff>
    </xdr:from>
    <xdr:to>
      <xdr:col>0</xdr:col>
      <xdr:colOff>440470</xdr:colOff>
      <xdr:row>30</xdr:row>
      <xdr:rowOff>172561</xdr:rowOff>
    </xdr:to>
    <xdr:sp macro="" textlink="">
      <xdr:nvSpPr>
        <xdr:cNvPr id="25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8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3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4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5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7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8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9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3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5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6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7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0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1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2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3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4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5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9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0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1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313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34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4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4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4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4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4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5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6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7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7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7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7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191611</xdr:rowOff>
    </xdr:to>
    <xdr:sp macro="" textlink="">
      <xdr:nvSpPr>
        <xdr:cNvPr id="37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64</xdr:row>
      <xdr:rowOff>0</xdr:rowOff>
    </xdr:from>
    <xdr:to>
      <xdr:col>0</xdr:col>
      <xdr:colOff>440470</xdr:colOff>
      <xdr:row>65</xdr:row>
      <xdr:rowOff>191611</xdr:rowOff>
    </xdr:to>
    <xdr:sp macro="" textlink="">
      <xdr:nvSpPr>
        <xdr:cNvPr id="37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0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7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8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0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1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3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4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5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6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7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8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9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1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3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4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5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6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7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8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9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0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1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2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3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4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5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37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8"/>
  <sheetViews>
    <sheetView tabSelected="1" zoomScale="70" zoomScaleNormal="70" workbookViewId="0">
      <selection activeCell="AC18" sqref="AC18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11.42578125" style="1" customWidth="1"/>
    <col min="4" max="4" width="13.85546875" style="7" customWidth="1"/>
    <col min="5" max="5" width="10.28515625" style="7" customWidth="1"/>
    <col min="6" max="6" width="11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76" t="s">
        <v>35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</row>
    <row r="2" spans="1:32" ht="20.25" x14ac:dyDescent="0.25">
      <c r="A2" s="176" t="s">
        <v>33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</row>
    <row r="3" spans="1:32" ht="20.25" x14ac:dyDescent="0.25">
      <c r="A3" s="176" t="s">
        <v>29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</row>
    <row r="4" spans="1:32" ht="20.25" x14ac:dyDescent="0.25">
      <c r="A4" s="177" t="s">
        <v>40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</row>
    <row r="5" spans="1:32" ht="15.75" thickBot="1" x14ac:dyDescent="0.3">
      <c r="A5" s="13"/>
      <c r="B5" s="13"/>
      <c r="C5" s="13"/>
      <c r="D5" s="14"/>
      <c r="E5" s="14"/>
      <c r="F5" s="13"/>
      <c r="G5" s="14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32" ht="28.5" customHeight="1" thickBot="1" x14ac:dyDescent="0.3">
      <c r="A6" s="179" t="s">
        <v>13</v>
      </c>
      <c r="B6" s="181" t="s">
        <v>15</v>
      </c>
      <c r="C6" s="183" t="s">
        <v>0</v>
      </c>
      <c r="D6" s="184"/>
      <c r="E6" s="183" t="s">
        <v>1</v>
      </c>
      <c r="F6" s="184"/>
      <c r="G6" s="183" t="s">
        <v>2</v>
      </c>
      <c r="H6" s="184"/>
      <c r="I6" s="183" t="s">
        <v>3</v>
      </c>
      <c r="J6" s="184"/>
      <c r="K6" s="183" t="s">
        <v>4</v>
      </c>
      <c r="L6" s="184"/>
      <c r="M6" s="183" t="s">
        <v>5</v>
      </c>
      <c r="N6" s="184"/>
      <c r="O6" s="183" t="s">
        <v>6</v>
      </c>
      <c r="P6" s="184"/>
      <c r="Q6" s="183" t="s">
        <v>7</v>
      </c>
      <c r="R6" s="184"/>
      <c r="S6" s="183" t="s">
        <v>8</v>
      </c>
      <c r="T6" s="184"/>
      <c r="U6" s="183" t="s">
        <v>9</v>
      </c>
      <c r="V6" s="184"/>
      <c r="W6" s="183" t="s">
        <v>10</v>
      </c>
      <c r="X6" s="184"/>
      <c r="Y6" s="183" t="s">
        <v>11</v>
      </c>
      <c r="Z6" s="184"/>
      <c r="AA6" s="172" t="s">
        <v>12</v>
      </c>
    </row>
    <row r="7" spans="1:32" ht="81.95" customHeight="1" thickBot="1" x14ac:dyDescent="0.3">
      <c r="A7" s="180"/>
      <c r="B7" s="182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85"/>
      <c r="AB7" s="4"/>
      <c r="AC7" s="4"/>
      <c r="AD7" s="4"/>
      <c r="AE7" s="8"/>
    </row>
    <row r="8" spans="1:32" ht="15.75" x14ac:dyDescent="0.25">
      <c r="A8" s="172" t="s">
        <v>16</v>
      </c>
      <c r="B8" s="187" t="s">
        <v>17</v>
      </c>
      <c r="C8" s="20">
        <v>3.8</v>
      </c>
      <c r="D8" s="21">
        <v>201.88589999999999</v>
      </c>
      <c r="E8" s="22">
        <v>3.88</v>
      </c>
      <c r="F8" s="21">
        <v>197.66473999999999</v>
      </c>
      <c r="G8" s="22"/>
      <c r="H8" s="21"/>
      <c r="I8" s="22"/>
      <c r="J8" s="21"/>
      <c r="K8" s="22"/>
      <c r="L8" s="21"/>
      <c r="M8" s="22"/>
      <c r="N8" s="21"/>
      <c r="O8" s="22"/>
      <c r="P8" s="21"/>
      <c r="Q8" s="22"/>
      <c r="R8" s="21"/>
      <c r="S8" s="83"/>
      <c r="T8" s="45"/>
      <c r="U8" s="83"/>
      <c r="V8" s="45"/>
      <c r="W8" s="22"/>
      <c r="X8" s="45"/>
      <c r="Y8" s="22"/>
      <c r="Z8" s="45"/>
      <c r="AA8" s="190">
        <f>SUM(D8:D10,F8:F10,H8:H10,J8:J10,L8:L10,N8:N10,P8:P10,R8:R10,T8:T10,V8:V10,X8:X10,Z8:Z10)</f>
        <v>399.55063999999999</v>
      </c>
      <c r="AC8" s="4"/>
      <c r="AF8" s="8"/>
    </row>
    <row r="9" spans="1:32" ht="16.5" customHeight="1" x14ac:dyDescent="0.25">
      <c r="A9" s="186"/>
      <c r="B9" s="188"/>
      <c r="C9" s="23"/>
      <c r="D9" s="18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9"/>
      <c r="T9" s="76"/>
      <c r="U9" s="19"/>
      <c r="V9" s="76"/>
      <c r="W9" s="17"/>
      <c r="X9" s="76"/>
      <c r="Y9" s="17"/>
      <c r="Z9" s="76"/>
      <c r="AA9" s="191"/>
      <c r="AC9" s="4"/>
      <c r="AF9" s="8"/>
    </row>
    <row r="10" spans="1:32" ht="16.5" thickBot="1" x14ac:dyDescent="0.3">
      <c r="A10" s="186"/>
      <c r="B10" s="188"/>
      <c r="C10" s="23"/>
      <c r="D10" s="18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9"/>
      <c r="T10" s="76"/>
      <c r="U10" s="19"/>
      <c r="V10" s="76"/>
      <c r="W10" s="17"/>
      <c r="X10" s="76"/>
      <c r="Y10" s="17"/>
      <c r="Z10" s="76"/>
      <c r="AA10" s="191"/>
      <c r="AC10" s="4"/>
      <c r="AD10" s="4"/>
    </row>
    <row r="11" spans="1:32" ht="16.5" thickBot="1" x14ac:dyDescent="0.3">
      <c r="A11" s="15" t="s">
        <v>26</v>
      </c>
      <c r="B11" s="189"/>
      <c r="C11" s="31"/>
      <c r="D11" s="32">
        <f>D8+D9+D10</f>
        <v>201.88589999999999</v>
      </c>
      <c r="E11" s="32"/>
      <c r="F11" s="32">
        <f>F8+F9+F10</f>
        <v>197.66473999999999</v>
      </c>
      <c r="G11" s="32"/>
      <c r="H11" s="32">
        <f t="shared" ref="H11:Z11" si="0">H8+H9+H10</f>
        <v>0</v>
      </c>
      <c r="I11" s="32"/>
      <c r="J11" s="32">
        <f t="shared" si="0"/>
        <v>0</v>
      </c>
      <c r="K11" s="32"/>
      <c r="L11" s="32">
        <f t="shared" si="0"/>
        <v>0</v>
      </c>
      <c r="M11" s="32"/>
      <c r="N11" s="32">
        <f t="shared" si="0"/>
        <v>0</v>
      </c>
      <c r="O11" s="32"/>
      <c r="P11" s="32">
        <f t="shared" si="0"/>
        <v>0</v>
      </c>
      <c r="Q11" s="32"/>
      <c r="R11" s="32">
        <f t="shared" si="0"/>
        <v>0</v>
      </c>
      <c r="S11" s="32"/>
      <c r="T11" s="32">
        <f t="shared" si="0"/>
        <v>0</v>
      </c>
      <c r="U11" s="32"/>
      <c r="V11" s="32">
        <f t="shared" si="0"/>
        <v>0</v>
      </c>
      <c r="W11" s="32"/>
      <c r="X11" s="32">
        <f t="shared" si="0"/>
        <v>0</v>
      </c>
      <c r="Y11" s="32"/>
      <c r="Z11" s="32">
        <f t="shared" si="0"/>
        <v>0</v>
      </c>
      <c r="AA11" s="34">
        <f>SUM(D11:Z11)</f>
        <v>399.55063999999999</v>
      </c>
      <c r="AC11" s="4"/>
      <c r="AD11" s="4"/>
      <c r="AE11" s="4"/>
    </row>
    <row r="12" spans="1:32" ht="81" customHeight="1" x14ac:dyDescent="0.25">
      <c r="A12" s="195" t="s">
        <v>30</v>
      </c>
      <c r="B12" s="120" t="s">
        <v>17</v>
      </c>
      <c r="C12" s="118">
        <v>7.97</v>
      </c>
      <c r="D12" s="86">
        <f>16.573+23.038</f>
        <v>39.611000000000004</v>
      </c>
      <c r="E12" s="88">
        <v>7.97</v>
      </c>
      <c r="F12" s="86">
        <v>41.618220000000001</v>
      </c>
      <c r="G12" s="88"/>
      <c r="H12" s="86"/>
      <c r="I12" s="88"/>
      <c r="J12" s="86"/>
      <c r="K12" s="88"/>
      <c r="L12" s="86"/>
      <c r="M12" s="88"/>
      <c r="N12" s="86"/>
      <c r="O12" s="88"/>
      <c r="P12" s="86"/>
      <c r="Q12" s="88"/>
      <c r="R12" s="86"/>
      <c r="S12" s="89"/>
      <c r="T12" s="87"/>
      <c r="U12" s="90"/>
      <c r="V12" s="87"/>
      <c r="W12" s="89"/>
      <c r="X12" s="87"/>
      <c r="Y12" s="89"/>
      <c r="Z12" s="87"/>
      <c r="AA12" s="46">
        <f>D12+F12+H12+J12+L12+N12+P12+R12+T12+V12+X12+Z12</f>
        <v>81.229219999999998</v>
      </c>
      <c r="AB12" s="4"/>
      <c r="AC12" s="4"/>
      <c r="AD12" s="12"/>
    </row>
    <row r="13" spans="1:32" ht="60.75" customHeight="1" thickBot="1" x14ac:dyDescent="0.3">
      <c r="A13" s="196"/>
      <c r="B13" s="121" t="s">
        <v>24</v>
      </c>
      <c r="C13" s="119">
        <v>7.48</v>
      </c>
      <c r="D13" s="85">
        <v>0</v>
      </c>
      <c r="E13" s="91"/>
      <c r="F13" s="85">
        <v>0</v>
      </c>
      <c r="G13" s="91"/>
      <c r="H13" s="85"/>
      <c r="I13" s="91"/>
      <c r="J13" s="85"/>
      <c r="K13" s="91"/>
      <c r="L13" s="85"/>
      <c r="M13" s="91"/>
      <c r="N13" s="85"/>
      <c r="O13" s="91"/>
      <c r="P13" s="85"/>
      <c r="Q13" s="91"/>
      <c r="R13" s="85"/>
      <c r="S13" s="92"/>
      <c r="T13" s="93"/>
      <c r="U13" s="94"/>
      <c r="V13" s="93"/>
      <c r="W13" s="92"/>
      <c r="X13" s="93"/>
      <c r="Y13" s="92"/>
      <c r="Z13" s="93"/>
      <c r="AA13" s="43"/>
      <c r="AB13" s="4"/>
      <c r="AC13" s="4"/>
      <c r="AD13" s="12"/>
    </row>
    <row r="14" spans="1:32" ht="21.75" customHeight="1" thickBot="1" x14ac:dyDescent="0.3">
      <c r="A14" s="97" t="s">
        <v>36</v>
      </c>
      <c r="B14" s="122"/>
      <c r="C14" s="98"/>
      <c r="D14" s="52">
        <f>D12+D13</f>
        <v>39.611000000000004</v>
      </c>
      <c r="E14" s="52"/>
      <c r="F14" s="52">
        <f t="shared" ref="E14:F14" si="1">F12+F13</f>
        <v>41.618220000000001</v>
      </c>
      <c r="G14" s="53"/>
      <c r="H14" s="52"/>
      <c r="I14" s="53"/>
      <c r="J14" s="52"/>
      <c r="K14" s="53"/>
      <c r="L14" s="52"/>
      <c r="M14" s="53"/>
      <c r="N14" s="52"/>
      <c r="O14" s="53"/>
      <c r="P14" s="52"/>
      <c r="Q14" s="53"/>
      <c r="R14" s="52"/>
      <c r="S14" s="99"/>
      <c r="T14" s="55"/>
      <c r="U14" s="100"/>
      <c r="V14" s="55"/>
      <c r="W14" s="99"/>
      <c r="X14" s="55"/>
      <c r="Y14" s="99"/>
      <c r="Z14" s="55"/>
      <c r="AA14" s="56"/>
      <c r="AB14" s="4"/>
      <c r="AC14" s="4"/>
      <c r="AD14" s="12"/>
    </row>
    <row r="15" spans="1:32" ht="44.25" customHeight="1" x14ac:dyDescent="0.25">
      <c r="A15" s="158" t="s">
        <v>31</v>
      </c>
      <c r="B15" s="95" t="s">
        <v>17</v>
      </c>
      <c r="C15" s="160" t="s">
        <v>37</v>
      </c>
      <c r="D15" s="86">
        <v>0.73099999999999998</v>
      </c>
      <c r="E15" s="149"/>
      <c r="F15" s="86">
        <v>0.69357999999999997</v>
      </c>
      <c r="G15" s="149"/>
      <c r="H15" s="86"/>
      <c r="I15" s="149"/>
      <c r="J15" s="86"/>
      <c r="K15" s="149"/>
      <c r="L15" s="86"/>
      <c r="M15" s="149"/>
      <c r="N15" s="86"/>
      <c r="O15" s="162"/>
      <c r="P15" s="86"/>
      <c r="Q15" s="149"/>
      <c r="R15" s="86"/>
      <c r="S15" s="147"/>
      <c r="T15" s="87"/>
      <c r="U15" s="149"/>
      <c r="V15" s="87"/>
      <c r="W15" s="147"/>
      <c r="X15" s="87"/>
      <c r="Y15" s="150"/>
      <c r="Z15" s="87"/>
      <c r="AA15" s="96">
        <f>D15+F15+H15+J15+L15+N15+P15+R15+T15+V15+X15+Z15</f>
        <v>1.42458</v>
      </c>
      <c r="AB15" s="4"/>
      <c r="AC15" s="4"/>
    </row>
    <row r="16" spans="1:32" ht="72" customHeight="1" thickBot="1" x14ac:dyDescent="0.3">
      <c r="A16" s="159"/>
      <c r="B16" s="25" t="s">
        <v>24</v>
      </c>
      <c r="C16" s="161"/>
      <c r="D16" s="32">
        <v>0</v>
      </c>
      <c r="E16" s="134"/>
      <c r="F16" s="32">
        <v>0</v>
      </c>
      <c r="G16" s="134"/>
      <c r="H16" s="32"/>
      <c r="I16" s="134"/>
      <c r="J16" s="32"/>
      <c r="K16" s="134"/>
      <c r="L16" s="32"/>
      <c r="M16" s="134"/>
      <c r="N16" s="32"/>
      <c r="O16" s="136"/>
      <c r="P16" s="32"/>
      <c r="Q16" s="134"/>
      <c r="R16" s="32"/>
      <c r="S16" s="148"/>
      <c r="T16" s="33"/>
      <c r="U16" s="134"/>
      <c r="V16" s="33"/>
      <c r="W16" s="148"/>
      <c r="X16" s="33"/>
      <c r="Y16" s="138"/>
      <c r="Z16" s="33"/>
      <c r="AA16" s="34">
        <f t="shared" ref="AA16:AA24" si="2">D16+F16+H16+J16+L16+N16+P16+R16+T16+V16+X16+Z16</f>
        <v>0</v>
      </c>
      <c r="AB16" s="4"/>
      <c r="AC16" s="4"/>
      <c r="AD16" s="4"/>
    </row>
    <row r="17" spans="1:35" ht="35.450000000000003" customHeight="1" thickBot="1" x14ac:dyDescent="0.3">
      <c r="A17" s="47" t="s">
        <v>27</v>
      </c>
      <c r="B17" s="36"/>
      <c r="C17" s="48"/>
      <c r="D17" s="38">
        <f>D15+D16</f>
        <v>0.73099999999999998</v>
      </c>
      <c r="E17" s="38"/>
      <c r="F17" s="38">
        <f>F15+F16</f>
        <v>0.69357999999999997</v>
      </c>
      <c r="G17" s="38"/>
      <c r="H17" s="38">
        <f>H15+H16</f>
        <v>0</v>
      </c>
      <c r="I17" s="38"/>
      <c r="J17" s="38">
        <f>J15+J16</f>
        <v>0</v>
      </c>
      <c r="K17" s="38"/>
      <c r="L17" s="38">
        <f>L15+L16</f>
        <v>0</v>
      </c>
      <c r="M17" s="38"/>
      <c r="N17" s="38">
        <f>N15+N16</f>
        <v>0</v>
      </c>
      <c r="O17" s="38"/>
      <c r="P17" s="38">
        <f>P15+P16</f>
        <v>0</v>
      </c>
      <c r="Q17" s="38"/>
      <c r="R17" s="38">
        <f>R15+R16</f>
        <v>0</v>
      </c>
      <c r="S17" s="38"/>
      <c r="T17" s="38">
        <f>T15+T16</f>
        <v>0</v>
      </c>
      <c r="U17" s="38"/>
      <c r="V17" s="38">
        <f>V15+V16</f>
        <v>0</v>
      </c>
      <c r="W17" s="38"/>
      <c r="X17" s="38">
        <f>X15+X16</f>
        <v>0</v>
      </c>
      <c r="Y17" s="38"/>
      <c r="Z17" s="38">
        <f>Z15+Z16</f>
        <v>0</v>
      </c>
      <c r="AA17" s="43">
        <f>D17+F17+H17+J17+L17+N17+P17+R17+T17+V17+X17+Z17</f>
        <v>1.42458</v>
      </c>
      <c r="AB17" s="4"/>
      <c r="AC17" s="4"/>
      <c r="AD17" s="4"/>
    </row>
    <row r="18" spans="1:35" ht="38.1" customHeight="1" thickBot="1" x14ac:dyDescent="0.3">
      <c r="A18" s="151" t="s">
        <v>19</v>
      </c>
      <c r="B18" s="24" t="s">
        <v>17</v>
      </c>
      <c r="C18" s="153">
        <v>7.97</v>
      </c>
      <c r="D18" s="67">
        <v>163.26669999999999</v>
      </c>
      <c r="E18" s="155"/>
      <c r="F18" s="61">
        <v>166.30092999999999</v>
      </c>
      <c r="G18" s="155"/>
      <c r="H18" s="61"/>
      <c r="I18" s="155"/>
      <c r="J18" s="61"/>
      <c r="K18" s="155"/>
      <c r="L18" s="67"/>
      <c r="M18" s="155"/>
      <c r="N18" s="21"/>
      <c r="O18" s="155"/>
      <c r="P18" s="21"/>
      <c r="Q18" s="155"/>
      <c r="R18" s="21"/>
      <c r="S18" s="155"/>
      <c r="T18" s="21"/>
      <c r="U18" s="155"/>
      <c r="V18" s="21"/>
      <c r="W18" s="155"/>
      <c r="X18" s="21"/>
      <c r="Y18" s="155"/>
      <c r="Z18" s="21">
        <v>0</v>
      </c>
      <c r="AA18" s="46">
        <f t="shared" si="2"/>
        <v>329.56763000000001</v>
      </c>
      <c r="AB18" s="4"/>
      <c r="AD18" s="8"/>
    </row>
    <row r="19" spans="1:35" ht="43.5" customHeight="1" thickBot="1" x14ac:dyDescent="0.3">
      <c r="A19" s="152"/>
      <c r="B19" s="24" t="s">
        <v>24</v>
      </c>
      <c r="C19" s="154"/>
      <c r="D19" s="68">
        <v>0</v>
      </c>
      <c r="E19" s="156"/>
      <c r="F19" s="62">
        <v>0</v>
      </c>
      <c r="G19" s="156"/>
      <c r="H19" s="62"/>
      <c r="I19" s="156"/>
      <c r="J19" s="62"/>
      <c r="K19" s="156"/>
      <c r="L19" s="32"/>
      <c r="M19" s="156"/>
      <c r="N19" s="32"/>
      <c r="O19" s="156"/>
      <c r="P19" s="32"/>
      <c r="Q19" s="156"/>
      <c r="R19" s="32"/>
      <c r="S19" s="156"/>
      <c r="T19" s="32"/>
      <c r="U19" s="157"/>
      <c r="V19" s="32"/>
      <c r="W19" s="156"/>
      <c r="X19" s="32"/>
      <c r="Y19" s="156"/>
      <c r="Z19" s="32">
        <v>0</v>
      </c>
      <c r="AA19" s="34">
        <f t="shared" si="2"/>
        <v>0</v>
      </c>
      <c r="AB19" s="4"/>
      <c r="AD19" s="8"/>
    </row>
    <row r="20" spans="1:35" ht="26.25" customHeight="1" thickBot="1" x14ac:dyDescent="0.3">
      <c r="A20" s="49" t="s">
        <v>34</v>
      </c>
      <c r="B20" s="36"/>
      <c r="C20" s="50"/>
      <c r="D20" s="69">
        <f>D18+D19</f>
        <v>163.26669999999999</v>
      </c>
      <c r="E20" s="69"/>
      <c r="F20" s="69">
        <f t="shared" ref="F20:Z20" si="3">F18+F19</f>
        <v>166.30092999999999</v>
      </c>
      <c r="G20" s="69"/>
      <c r="H20" s="69">
        <f t="shared" si="3"/>
        <v>0</v>
      </c>
      <c r="I20" s="69"/>
      <c r="J20" s="69">
        <f t="shared" si="3"/>
        <v>0</v>
      </c>
      <c r="K20" s="69"/>
      <c r="L20" s="69">
        <f t="shared" si="3"/>
        <v>0</v>
      </c>
      <c r="M20" s="69"/>
      <c r="N20" s="69">
        <f t="shared" si="3"/>
        <v>0</v>
      </c>
      <c r="O20" s="69"/>
      <c r="P20" s="69">
        <f t="shared" si="3"/>
        <v>0</v>
      </c>
      <c r="Q20" s="69"/>
      <c r="R20" s="69">
        <f t="shared" si="3"/>
        <v>0</v>
      </c>
      <c r="S20" s="69"/>
      <c r="T20" s="69">
        <f t="shared" si="3"/>
        <v>0</v>
      </c>
      <c r="U20" s="69"/>
      <c r="V20" s="69">
        <f t="shared" si="3"/>
        <v>0</v>
      </c>
      <c r="W20" s="69"/>
      <c r="X20" s="69">
        <f t="shared" si="3"/>
        <v>0</v>
      </c>
      <c r="Y20" s="69"/>
      <c r="Z20" s="69">
        <f t="shared" si="3"/>
        <v>0</v>
      </c>
      <c r="AA20" s="43">
        <f t="shared" si="2"/>
        <v>329.56763000000001</v>
      </c>
      <c r="AB20" s="4"/>
      <c r="AC20" s="6"/>
      <c r="AD20" s="8"/>
    </row>
    <row r="21" spans="1:35" ht="120.75" customHeight="1" thickBot="1" x14ac:dyDescent="0.3">
      <c r="A21" s="5" t="s">
        <v>20</v>
      </c>
      <c r="B21" s="24" t="s">
        <v>17</v>
      </c>
      <c r="C21" s="51">
        <v>4.5999999999999996</v>
      </c>
      <c r="D21" s="52">
        <v>11.82</v>
      </c>
      <c r="E21" s="53"/>
      <c r="F21" s="52">
        <v>1.4574</v>
      </c>
      <c r="G21" s="53"/>
      <c r="H21" s="52"/>
      <c r="I21" s="53"/>
      <c r="J21" s="52"/>
      <c r="K21" s="53"/>
      <c r="L21" s="52"/>
      <c r="M21" s="53"/>
      <c r="N21" s="52"/>
      <c r="O21" s="53"/>
      <c r="P21" s="52"/>
      <c r="Q21" s="53"/>
      <c r="R21" s="52"/>
      <c r="S21" s="54"/>
      <c r="T21" s="55"/>
      <c r="U21" s="53"/>
      <c r="V21" s="55"/>
      <c r="W21" s="54"/>
      <c r="X21" s="55"/>
      <c r="Y21" s="54"/>
      <c r="Z21" s="55">
        <v>0</v>
      </c>
      <c r="AA21" s="56">
        <f>D21+F21+H21+J21+L21+N21+P21+R21+T21+V21+X21+Z21</f>
        <v>13.2774</v>
      </c>
      <c r="AB21" s="4"/>
      <c r="AC21" s="6"/>
      <c r="AD21" s="8"/>
      <c r="AI21" s="4"/>
    </row>
    <row r="22" spans="1:35" ht="100.5" customHeight="1" thickBot="1" x14ac:dyDescent="0.3">
      <c r="A22" s="35" t="s">
        <v>21</v>
      </c>
      <c r="B22" s="36" t="s">
        <v>17</v>
      </c>
      <c r="C22" s="37"/>
      <c r="D22" s="38">
        <v>0</v>
      </c>
      <c r="E22" s="39"/>
      <c r="F22" s="38">
        <v>0</v>
      </c>
      <c r="G22" s="39"/>
      <c r="H22" s="38"/>
      <c r="I22" s="39"/>
      <c r="J22" s="38"/>
      <c r="K22" s="39"/>
      <c r="L22" s="38"/>
      <c r="M22" s="39"/>
      <c r="N22" s="38"/>
      <c r="O22" s="39"/>
      <c r="P22" s="38"/>
      <c r="Q22" s="39"/>
      <c r="R22" s="38"/>
      <c r="S22" s="57"/>
      <c r="T22" s="41"/>
      <c r="U22" s="39"/>
      <c r="V22" s="41"/>
      <c r="W22" s="57"/>
      <c r="X22" s="41"/>
      <c r="Y22" s="57"/>
      <c r="Z22" s="41">
        <v>0</v>
      </c>
      <c r="AA22" s="43">
        <f>D22+F22+H22+J22+L22+N22+P22+R22+T22+V22+X22+Z22</f>
        <v>0</v>
      </c>
      <c r="AB22" s="4"/>
      <c r="AC22" s="4"/>
      <c r="AD22" s="8"/>
    </row>
    <row r="23" spans="1:35" ht="42" customHeight="1" x14ac:dyDescent="0.25">
      <c r="A23" s="172" t="s">
        <v>22</v>
      </c>
      <c r="B23" s="26" t="s">
        <v>17</v>
      </c>
      <c r="C23" s="174">
        <v>7</v>
      </c>
      <c r="D23" s="21">
        <f>82.603+10.934</f>
        <v>93.536999999999992</v>
      </c>
      <c r="E23" s="133">
        <v>7</v>
      </c>
      <c r="F23" s="21">
        <v>70.755600000000001</v>
      </c>
      <c r="G23" s="133"/>
      <c r="H23" s="21"/>
      <c r="I23" s="133"/>
      <c r="J23" s="21"/>
      <c r="K23" s="133"/>
      <c r="L23" s="21"/>
      <c r="M23" s="133"/>
      <c r="N23" s="21"/>
      <c r="O23" s="135"/>
      <c r="P23" s="21"/>
      <c r="Q23" s="133"/>
      <c r="R23" s="21"/>
      <c r="S23" s="137"/>
      <c r="T23" s="45"/>
      <c r="U23" s="133"/>
      <c r="V23" s="45"/>
      <c r="W23" s="137"/>
      <c r="X23" s="45"/>
      <c r="Y23" s="137"/>
      <c r="Z23" s="45"/>
      <c r="AA23" s="46">
        <f t="shared" si="2"/>
        <v>164.29259999999999</v>
      </c>
      <c r="AB23" s="4"/>
      <c r="AC23" s="4"/>
      <c r="AE23" s="6"/>
    </row>
    <row r="24" spans="1:35" ht="38.25" customHeight="1" thickBot="1" x14ac:dyDescent="0.3">
      <c r="A24" s="173"/>
      <c r="B24" s="27" t="s">
        <v>24</v>
      </c>
      <c r="C24" s="161"/>
      <c r="D24" s="32">
        <v>0</v>
      </c>
      <c r="E24" s="134"/>
      <c r="F24" s="32">
        <v>0</v>
      </c>
      <c r="G24" s="134"/>
      <c r="H24" s="32"/>
      <c r="I24" s="134"/>
      <c r="J24" s="32"/>
      <c r="K24" s="134"/>
      <c r="L24" s="32"/>
      <c r="M24" s="134"/>
      <c r="N24" s="32"/>
      <c r="O24" s="136"/>
      <c r="P24" s="32"/>
      <c r="Q24" s="134"/>
      <c r="R24" s="32"/>
      <c r="S24" s="138"/>
      <c r="T24" s="33"/>
      <c r="U24" s="134"/>
      <c r="V24" s="33"/>
      <c r="W24" s="138"/>
      <c r="X24" s="33"/>
      <c r="Y24" s="138"/>
      <c r="Z24" s="33"/>
      <c r="AA24" s="34">
        <f t="shared" si="2"/>
        <v>0</v>
      </c>
      <c r="AB24" s="4"/>
      <c r="AC24" s="4"/>
      <c r="AD24" s="4"/>
    </row>
    <row r="25" spans="1:35" ht="36.75" customHeight="1" thickBot="1" x14ac:dyDescent="0.3">
      <c r="A25" s="9" t="s">
        <v>28</v>
      </c>
      <c r="B25" s="28"/>
      <c r="C25" s="58"/>
      <c r="D25" s="38">
        <f>D23+D24</f>
        <v>93.536999999999992</v>
      </c>
      <c r="E25" s="38"/>
      <c r="F25" s="38">
        <f t="shared" ref="F25:T25" si="4">F23+F24</f>
        <v>70.755600000000001</v>
      </c>
      <c r="G25" s="38"/>
      <c r="H25" s="38">
        <f>H23+H24</f>
        <v>0</v>
      </c>
      <c r="I25" s="38"/>
      <c r="J25" s="38">
        <f t="shared" si="4"/>
        <v>0</v>
      </c>
      <c r="K25" s="38"/>
      <c r="L25" s="38">
        <f>L23+L24</f>
        <v>0</v>
      </c>
      <c r="M25" s="38"/>
      <c r="N25" s="38">
        <f t="shared" si="4"/>
        <v>0</v>
      </c>
      <c r="O25" s="38"/>
      <c r="P25" s="38">
        <f t="shared" si="4"/>
        <v>0</v>
      </c>
      <c r="Q25" s="38"/>
      <c r="R25" s="38">
        <f t="shared" si="4"/>
        <v>0</v>
      </c>
      <c r="S25" s="38"/>
      <c r="T25" s="38">
        <f t="shared" si="4"/>
        <v>0</v>
      </c>
      <c r="U25" s="59"/>
      <c r="V25" s="41">
        <f>V24+V23</f>
        <v>0</v>
      </c>
      <c r="W25" s="41"/>
      <c r="X25" s="41">
        <f>X24+X23</f>
        <v>0</v>
      </c>
      <c r="Y25" s="59"/>
      <c r="Z25" s="41">
        <f t="shared" ref="Z25" si="5">Z24+Z23</f>
        <v>0</v>
      </c>
      <c r="AA25" s="43">
        <f>D25+F25+H25+J25+L25+N25+P25+R25+T25+V25+X25+Z25</f>
        <v>164.29259999999999</v>
      </c>
      <c r="AB25" s="4"/>
      <c r="AC25" s="4"/>
      <c r="AD25" s="4"/>
    </row>
    <row r="26" spans="1:35" ht="36.75" customHeight="1" x14ac:dyDescent="0.25">
      <c r="A26" s="167" t="s">
        <v>32</v>
      </c>
      <c r="B26" s="168"/>
      <c r="C26" s="163">
        <f>C27+C28</f>
        <v>510.85159999999996</v>
      </c>
      <c r="D26" s="166"/>
      <c r="E26" s="163">
        <f>E27+E28</f>
        <v>478.49047000000002</v>
      </c>
      <c r="F26" s="166"/>
      <c r="G26" s="163">
        <f>G27+G28</f>
        <v>0</v>
      </c>
      <c r="H26" s="166"/>
      <c r="I26" s="163">
        <f>I27+I28</f>
        <v>0</v>
      </c>
      <c r="J26" s="166"/>
      <c r="K26" s="163">
        <f>K27+K28</f>
        <v>0</v>
      </c>
      <c r="L26" s="166"/>
      <c r="M26" s="163">
        <f>M27+M28</f>
        <v>0</v>
      </c>
      <c r="N26" s="166"/>
      <c r="O26" s="163">
        <f>O27+O28</f>
        <v>0</v>
      </c>
      <c r="P26" s="166"/>
      <c r="Q26" s="163">
        <f>Q27+Q28</f>
        <v>0</v>
      </c>
      <c r="R26" s="166"/>
      <c r="S26" s="163">
        <f>S27+S28</f>
        <v>0</v>
      </c>
      <c r="T26" s="164"/>
      <c r="U26" s="165">
        <f>U27+U28</f>
        <v>0</v>
      </c>
      <c r="V26" s="166"/>
      <c r="W26" s="166">
        <f>W27+W28</f>
        <v>0</v>
      </c>
      <c r="X26" s="166"/>
      <c r="Y26" s="166">
        <f>Y27+Y28</f>
        <v>0</v>
      </c>
      <c r="Z26" s="166"/>
      <c r="AA26" s="60">
        <f>SUM(C26:Z26)</f>
        <v>989.34206999999992</v>
      </c>
      <c r="AB26" s="4"/>
      <c r="AC26" s="6"/>
      <c r="AD26" s="6"/>
    </row>
    <row r="27" spans="1:35" ht="15.75" x14ac:dyDescent="0.25">
      <c r="A27" s="139" t="s">
        <v>23</v>
      </c>
      <c r="B27" s="140"/>
      <c r="C27" s="143">
        <f>D16+D19+D24</f>
        <v>0</v>
      </c>
      <c r="D27" s="144"/>
      <c r="E27" s="143">
        <f>F16+F19+F24</f>
        <v>0</v>
      </c>
      <c r="F27" s="144"/>
      <c r="G27" s="143">
        <f>H16+H19+H24</f>
        <v>0</v>
      </c>
      <c r="H27" s="144"/>
      <c r="I27" s="143">
        <f>J16+J19+J24</f>
        <v>0</v>
      </c>
      <c r="J27" s="144"/>
      <c r="K27" s="143">
        <f>L16+L19+L24</f>
        <v>0</v>
      </c>
      <c r="L27" s="144"/>
      <c r="M27" s="143">
        <f>N16+N19+N24</f>
        <v>0</v>
      </c>
      <c r="N27" s="144"/>
      <c r="O27" s="143">
        <f>P16+P19+P24</f>
        <v>0</v>
      </c>
      <c r="P27" s="144"/>
      <c r="Q27" s="143">
        <f>R16+R19+R24</f>
        <v>0</v>
      </c>
      <c r="R27" s="144"/>
      <c r="S27" s="143">
        <f>T16+T19+T24</f>
        <v>0</v>
      </c>
      <c r="T27" s="145"/>
      <c r="U27" s="146">
        <f t="shared" ref="U27" si="6">V24+V16+V19</f>
        <v>0</v>
      </c>
      <c r="V27" s="144"/>
      <c r="W27" s="144">
        <f t="shared" ref="W27" si="7">X24+X16+X19</f>
        <v>0</v>
      </c>
      <c r="X27" s="144"/>
      <c r="Y27" s="144">
        <f t="shared" ref="Y27" si="8">Z24+Z16+Z19</f>
        <v>0</v>
      </c>
      <c r="Z27" s="144"/>
      <c r="AA27" s="29">
        <f>SUM(C27:Z27)</f>
        <v>0</v>
      </c>
      <c r="AB27" s="4"/>
      <c r="AD27" s="6"/>
    </row>
    <row r="28" spans="1:35" ht="16.5" thickBot="1" x14ac:dyDescent="0.3">
      <c r="A28" s="129" t="s">
        <v>25</v>
      </c>
      <c r="B28" s="130"/>
      <c r="C28" s="125">
        <f>D11+D12+D15+D18+D21+D22+D23</f>
        <v>510.85159999999996</v>
      </c>
      <c r="D28" s="128"/>
      <c r="E28" s="125">
        <f>F11+F12+F15+F18+F21+F22+F23</f>
        <v>478.49047000000002</v>
      </c>
      <c r="F28" s="128"/>
      <c r="G28" s="125">
        <f>H11+H12+H15+H18+H21+H22+H23</f>
        <v>0</v>
      </c>
      <c r="H28" s="128"/>
      <c r="I28" s="125">
        <f>J11+J12+J15+J18+J21+J22+J23</f>
        <v>0</v>
      </c>
      <c r="J28" s="128"/>
      <c r="K28" s="125">
        <f>L11+L12+L15+L18+L21+L22+L23</f>
        <v>0</v>
      </c>
      <c r="L28" s="128"/>
      <c r="M28" s="125">
        <f>N11+N12+N15+N18+N21+N22+N23</f>
        <v>0</v>
      </c>
      <c r="N28" s="128"/>
      <c r="O28" s="125">
        <f>P11+P12+P15+P18+P21+P22+P23</f>
        <v>0</v>
      </c>
      <c r="P28" s="128"/>
      <c r="Q28" s="125">
        <f>R11+R12+R15+R18+R21+R22+R23</f>
        <v>0</v>
      </c>
      <c r="R28" s="128"/>
      <c r="S28" s="125">
        <f>T11+T12+T15+T18+T21+T22+T23</f>
        <v>0</v>
      </c>
      <c r="T28" s="126"/>
      <c r="U28" s="127">
        <f>V23+V22+V21+V18+V15+V12+V11</f>
        <v>0</v>
      </c>
      <c r="V28" s="128"/>
      <c r="W28" s="128">
        <f>X23+X22+X21+X18+X15+X12+X11</f>
        <v>0</v>
      </c>
      <c r="X28" s="128"/>
      <c r="Y28" s="128">
        <f>Z23+Z22+Z21+Z18+Z15+Z12+Z11</f>
        <v>0</v>
      </c>
      <c r="Z28" s="128"/>
      <c r="AA28" s="30">
        <f>SUM(C28:Z28)</f>
        <v>989.34206999999992</v>
      </c>
      <c r="AB28" s="4"/>
      <c r="AD28" s="6"/>
    </row>
    <row r="29" spans="1:35" x14ac:dyDescent="0.25">
      <c r="O29" s="63"/>
      <c r="P29" s="64"/>
      <c r="R29" s="4"/>
    </row>
    <row r="30" spans="1:35" ht="21" x14ac:dyDescent="0.35">
      <c r="A30" s="84"/>
      <c r="B30" s="70"/>
      <c r="C30" s="16"/>
      <c r="D30" s="16"/>
      <c r="E30" s="16"/>
      <c r="F30" s="199"/>
      <c r="G30" s="16"/>
      <c r="H30" s="16"/>
      <c r="I30" s="16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</row>
    <row r="31" spans="1:35" ht="21" x14ac:dyDescent="0.35">
      <c r="A31" s="65"/>
      <c r="B31" s="70"/>
      <c r="C31" s="16"/>
      <c r="D31" s="16"/>
      <c r="E31" s="16"/>
      <c r="F31" s="199"/>
      <c r="G31" s="16"/>
      <c r="H31" s="16"/>
      <c r="I31" s="16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spans="1:35" ht="21" x14ac:dyDescent="0.35">
      <c r="A32" s="84"/>
      <c r="B32" s="71"/>
      <c r="C32" s="71"/>
      <c r="D32" s="71"/>
      <c r="E32" s="71"/>
      <c r="F32" s="71"/>
      <c r="G32" s="71"/>
      <c r="H32" s="71"/>
      <c r="I32" s="71"/>
      <c r="J32" s="73"/>
      <c r="K32" s="71"/>
      <c r="L32" s="71"/>
      <c r="M32" s="71"/>
      <c r="N32" s="74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16"/>
      <c r="Z32" s="16"/>
      <c r="AA32" s="16"/>
    </row>
    <row r="33" spans="1:31" ht="21" x14ac:dyDescent="0.35">
      <c r="A33" s="6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C33" s="4"/>
    </row>
    <row r="34" spans="1:31" ht="20.25" x14ac:dyDescent="0.25">
      <c r="A34" s="176" t="s">
        <v>35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</row>
    <row r="35" spans="1:31" ht="20.25" x14ac:dyDescent="0.25">
      <c r="A35" s="176" t="s">
        <v>33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</row>
    <row r="36" spans="1:31" ht="20.25" x14ac:dyDescent="0.25">
      <c r="A36" s="176" t="s">
        <v>29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</row>
    <row r="37" spans="1:31" ht="20.25" x14ac:dyDescent="0.25">
      <c r="A37" s="177" t="s">
        <v>41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</row>
    <row r="38" spans="1:31" ht="15.75" thickBot="1" x14ac:dyDescent="0.3">
      <c r="A38" s="13"/>
      <c r="B38" s="13"/>
      <c r="C38" s="13"/>
      <c r="D38" s="14"/>
      <c r="E38" s="14"/>
      <c r="F38" s="13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31" ht="19.5" customHeight="1" thickBot="1" x14ac:dyDescent="0.3">
      <c r="A39" s="179" t="s">
        <v>13</v>
      </c>
      <c r="B39" s="181" t="s">
        <v>15</v>
      </c>
      <c r="C39" s="183" t="s">
        <v>0</v>
      </c>
      <c r="D39" s="184"/>
      <c r="E39" s="183" t="s">
        <v>1</v>
      </c>
      <c r="F39" s="184"/>
      <c r="G39" s="183" t="s">
        <v>2</v>
      </c>
      <c r="H39" s="184"/>
      <c r="I39" s="183" t="s">
        <v>3</v>
      </c>
      <c r="J39" s="184"/>
      <c r="K39" s="183" t="s">
        <v>4</v>
      </c>
      <c r="L39" s="184"/>
      <c r="M39" s="183" t="s">
        <v>5</v>
      </c>
      <c r="N39" s="184"/>
      <c r="O39" s="183" t="s">
        <v>6</v>
      </c>
      <c r="P39" s="184"/>
      <c r="Q39" s="183" t="s">
        <v>7</v>
      </c>
      <c r="R39" s="184"/>
      <c r="S39" s="183" t="s">
        <v>8</v>
      </c>
      <c r="T39" s="184"/>
      <c r="U39" s="183" t="s">
        <v>9</v>
      </c>
      <c r="V39" s="184"/>
      <c r="W39" s="183" t="s">
        <v>10</v>
      </c>
      <c r="X39" s="184"/>
      <c r="Y39" s="183" t="s">
        <v>11</v>
      </c>
      <c r="Z39" s="184"/>
      <c r="AA39" s="172" t="s">
        <v>12</v>
      </c>
    </row>
    <row r="40" spans="1:31" ht="58.5" customHeight="1" thickBot="1" x14ac:dyDescent="0.3">
      <c r="A40" s="180"/>
      <c r="B40" s="182"/>
      <c r="C40" s="2" t="s">
        <v>18</v>
      </c>
      <c r="D40" s="3" t="s">
        <v>14</v>
      </c>
      <c r="E40" s="2" t="s">
        <v>18</v>
      </c>
      <c r="F40" s="3" t="s">
        <v>14</v>
      </c>
      <c r="G40" s="2" t="s">
        <v>18</v>
      </c>
      <c r="H40" s="3" t="s">
        <v>14</v>
      </c>
      <c r="I40" s="2" t="s">
        <v>18</v>
      </c>
      <c r="J40" s="3" t="s">
        <v>14</v>
      </c>
      <c r="K40" s="2" t="s">
        <v>18</v>
      </c>
      <c r="L40" s="3" t="s">
        <v>14</v>
      </c>
      <c r="M40" s="2" t="s">
        <v>18</v>
      </c>
      <c r="N40" s="3" t="s">
        <v>14</v>
      </c>
      <c r="O40" s="2" t="s">
        <v>18</v>
      </c>
      <c r="P40" s="3" t="s">
        <v>14</v>
      </c>
      <c r="Q40" s="2" t="s">
        <v>18</v>
      </c>
      <c r="R40" s="3" t="s">
        <v>14</v>
      </c>
      <c r="S40" s="2" t="s">
        <v>18</v>
      </c>
      <c r="T40" s="3" t="s">
        <v>14</v>
      </c>
      <c r="U40" s="2" t="s">
        <v>18</v>
      </c>
      <c r="V40" s="3" t="s">
        <v>14</v>
      </c>
      <c r="W40" s="2" t="s">
        <v>18</v>
      </c>
      <c r="X40" s="3" t="s">
        <v>14</v>
      </c>
      <c r="Y40" s="2" t="s">
        <v>18</v>
      </c>
      <c r="Z40" s="3" t="s">
        <v>14</v>
      </c>
      <c r="AA40" s="185"/>
    </row>
    <row r="41" spans="1:31" ht="22.5" customHeight="1" x14ac:dyDescent="0.25">
      <c r="A41" s="172" t="s">
        <v>16</v>
      </c>
      <c r="B41" s="187" t="s">
        <v>17</v>
      </c>
      <c r="C41" s="20" t="s">
        <v>38</v>
      </c>
      <c r="D41" s="102">
        <v>311.50785999999999</v>
      </c>
      <c r="E41" s="20" t="s">
        <v>38</v>
      </c>
      <c r="F41" s="21">
        <v>377.06689</v>
      </c>
      <c r="G41" s="22"/>
      <c r="H41" s="21"/>
      <c r="I41" s="22"/>
      <c r="J41" s="21"/>
      <c r="K41" s="22"/>
      <c r="L41" s="21"/>
      <c r="M41" s="22"/>
      <c r="N41" s="21"/>
      <c r="O41" s="22"/>
      <c r="P41" s="21"/>
      <c r="Q41" s="22"/>
      <c r="R41" s="21"/>
      <c r="S41" s="83"/>
      <c r="T41" s="45"/>
      <c r="U41" s="83"/>
      <c r="V41" s="45"/>
      <c r="W41" s="22"/>
      <c r="X41" s="45"/>
      <c r="Y41" s="22"/>
      <c r="Z41" s="45"/>
      <c r="AA41" s="192">
        <f>SUM(D41:D44,F41:F44,H41:H44,J41:J44,L41:L44,N41:N44,P41:P44,R41:R44,T41:T44,V41:V44,X41:X44,Z41:Z44)</f>
        <v>989.98694999999987</v>
      </c>
    </row>
    <row r="42" spans="1:31" ht="22.5" customHeight="1" x14ac:dyDescent="0.25">
      <c r="A42" s="185"/>
      <c r="B42" s="197"/>
      <c r="C42" s="123" t="s">
        <v>39</v>
      </c>
      <c r="D42" s="104">
        <v>162.38720000000001</v>
      </c>
      <c r="E42" s="123" t="s">
        <v>39</v>
      </c>
      <c r="F42" s="86">
        <v>126.28</v>
      </c>
      <c r="G42" s="90"/>
      <c r="H42" s="86"/>
      <c r="I42" s="90"/>
      <c r="J42" s="86"/>
      <c r="K42" s="90"/>
      <c r="L42" s="86"/>
      <c r="M42" s="90"/>
      <c r="N42" s="86"/>
      <c r="O42" s="90"/>
      <c r="P42" s="86"/>
      <c r="Q42" s="90"/>
      <c r="R42" s="86"/>
      <c r="S42" s="117"/>
      <c r="T42" s="87"/>
      <c r="U42" s="117"/>
      <c r="V42" s="87"/>
      <c r="W42" s="90"/>
      <c r="X42" s="87"/>
      <c r="Y42" s="90"/>
      <c r="Z42" s="87"/>
      <c r="AA42" s="193"/>
    </row>
    <row r="43" spans="1:31" ht="21.75" customHeight="1" x14ac:dyDescent="0.25">
      <c r="A43" s="186"/>
      <c r="B43" s="188"/>
      <c r="C43" s="23">
        <v>2.3416000000000001</v>
      </c>
      <c r="D43" s="103">
        <v>1.284</v>
      </c>
      <c r="E43" s="23">
        <v>2.3416000000000001</v>
      </c>
      <c r="F43" s="18">
        <v>1.8089999999999999</v>
      </c>
      <c r="G43" s="17"/>
      <c r="H43" s="18"/>
      <c r="I43" s="17"/>
      <c r="J43" s="18"/>
      <c r="K43" s="17"/>
      <c r="L43" s="18"/>
      <c r="M43" s="17"/>
      <c r="N43" s="18"/>
      <c r="O43" s="17"/>
      <c r="P43" s="18"/>
      <c r="Q43" s="17"/>
      <c r="R43" s="18"/>
      <c r="S43" s="19"/>
      <c r="T43" s="76"/>
      <c r="U43" s="19"/>
      <c r="V43" s="76"/>
      <c r="W43" s="17"/>
      <c r="X43" s="76"/>
      <c r="Y43" s="17"/>
      <c r="Z43" s="76"/>
      <c r="AA43" s="194"/>
    </row>
    <row r="44" spans="1:31" ht="30" customHeight="1" thickBot="1" x14ac:dyDescent="0.3">
      <c r="A44" s="186"/>
      <c r="B44" s="188"/>
      <c r="C44" s="23">
        <v>4.0332999999999997</v>
      </c>
      <c r="D44" s="103">
        <v>2.59</v>
      </c>
      <c r="E44" s="23">
        <v>4.0332999999999997</v>
      </c>
      <c r="F44" s="18">
        <v>7.0620000000000003</v>
      </c>
      <c r="G44" s="17"/>
      <c r="H44" s="18"/>
      <c r="I44" s="17"/>
      <c r="J44" s="18"/>
      <c r="K44" s="17"/>
      <c r="L44" s="18"/>
      <c r="M44" s="17"/>
      <c r="N44" s="18"/>
      <c r="O44" s="17"/>
      <c r="P44" s="18"/>
      <c r="Q44" s="17"/>
      <c r="R44" s="18"/>
      <c r="S44" s="19"/>
      <c r="T44" s="76"/>
      <c r="U44" s="19"/>
      <c r="V44" s="76"/>
      <c r="W44" s="17"/>
      <c r="X44" s="76"/>
      <c r="Y44" s="17"/>
      <c r="Z44" s="76"/>
      <c r="AA44" s="194"/>
    </row>
    <row r="45" spans="1:31" ht="25.5" customHeight="1" thickBot="1" x14ac:dyDescent="0.3">
      <c r="A45" s="15" t="s">
        <v>26</v>
      </c>
      <c r="B45" s="189"/>
      <c r="C45" s="31"/>
      <c r="D45" s="101">
        <f>D41+D42</f>
        <v>473.89506</v>
      </c>
      <c r="E45" s="32"/>
      <c r="F45" s="32">
        <f>F41+F42</f>
        <v>503.34689000000003</v>
      </c>
      <c r="G45" s="32"/>
      <c r="H45" s="32">
        <f t="shared" ref="H45" si="9">H41+H43+H44</f>
        <v>0</v>
      </c>
      <c r="I45" s="32"/>
      <c r="J45" s="32">
        <f t="shared" ref="J45" si="10">J41+J43+J44</f>
        <v>0</v>
      </c>
      <c r="K45" s="32"/>
      <c r="L45" s="32">
        <f t="shared" ref="L45" si="11">L41+L43+L44</f>
        <v>0</v>
      </c>
      <c r="M45" s="32"/>
      <c r="N45" s="32">
        <f t="shared" ref="N45" si="12">N41+N43+N44</f>
        <v>0</v>
      </c>
      <c r="O45" s="32"/>
      <c r="P45" s="32">
        <f t="shared" ref="P45" si="13">P41+P43+P44</f>
        <v>0</v>
      </c>
      <c r="Q45" s="32"/>
      <c r="R45" s="32">
        <f t="shared" ref="R45" si="14">R41+R43+R44</f>
        <v>0</v>
      </c>
      <c r="S45" s="32"/>
      <c r="T45" s="32">
        <f t="shared" ref="T45" si="15">T41+T43+T44</f>
        <v>0</v>
      </c>
      <c r="U45" s="32"/>
      <c r="V45" s="32">
        <f t="shared" ref="V45" si="16">V41+V43+V44</f>
        <v>0</v>
      </c>
      <c r="W45" s="32"/>
      <c r="X45" s="32">
        <f t="shared" ref="X45" si="17">X41+X43+X44</f>
        <v>0</v>
      </c>
      <c r="Y45" s="32"/>
      <c r="Z45" s="32">
        <f t="shared" ref="Z45" si="18">Z41+Z43+Z44</f>
        <v>0</v>
      </c>
      <c r="AA45" s="116">
        <f>SUM(D45:Z45)</f>
        <v>977.24195000000009</v>
      </c>
      <c r="AC45" s="8"/>
      <c r="AD45" s="8"/>
      <c r="AE45" s="8"/>
    </row>
    <row r="46" spans="1:31" ht="90" customHeight="1" x14ac:dyDescent="0.25">
      <c r="A46" s="195" t="s">
        <v>30</v>
      </c>
      <c r="B46" s="120" t="s">
        <v>17</v>
      </c>
      <c r="C46" s="118">
        <v>7.97</v>
      </c>
      <c r="D46" s="104">
        <f>32.4889+16.4896</f>
        <v>48.978499999999997</v>
      </c>
      <c r="E46" s="88">
        <v>7.97</v>
      </c>
      <c r="F46" s="86">
        <v>59.743499999999997</v>
      </c>
      <c r="G46" s="88"/>
      <c r="H46" s="86"/>
      <c r="I46" s="88"/>
      <c r="J46" s="86"/>
      <c r="K46" s="88"/>
      <c r="L46" s="86"/>
      <c r="M46" s="88"/>
      <c r="N46" s="86"/>
      <c r="O46" s="88"/>
      <c r="P46" s="86"/>
      <c r="Q46" s="88"/>
      <c r="R46" s="86"/>
      <c r="S46" s="89"/>
      <c r="T46" s="87"/>
      <c r="U46" s="90"/>
      <c r="V46" s="87"/>
      <c r="W46" s="89"/>
      <c r="X46" s="87"/>
      <c r="Y46" s="89"/>
      <c r="Z46" s="87"/>
      <c r="AA46" s="114">
        <f>D46+F46+H46+J46+L46+N46+P46+R46+T46+V46+X46+Z46</f>
        <v>108.72199999999999</v>
      </c>
    </row>
    <row r="47" spans="1:31" ht="37.5" customHeight="1" thickBot="1" x14ac:dyDescent="0.3">
      <c r="A47" s="196"/>
      <c r="B47" s="121" t="s">
        <v>24</v>
      </c>
      <c r="C47" s="119">
        <v>7.48</v>
      </c>
      <c r="D47" s="85">
        <v>0</v>
      </c>
      <c r="E47" s="91"/>
      <c r="F47" s="85">
        <v>0</v>
      </c>
      <c r="G47" s="91"/>
      <c r="H47" s="85"/>
      <c r="I47" s="91"/>
      <c r="J47" s="85"/>
      <c r="K47" s="91"/>
      <c r="L47" s="85"/>
      <c r="M47" s="91"/>
      <c r="N47" s="85"/>
      <c r="O47" s="91"/>
      <c r="P47" s="85"/>
      <c r="Q47" s="91"/>
      <c r="R47" s="85"/>
      <c r="S47" s="92"/>
      <c r="T47" s="93"/>
      <c r="U47" s="94"/>
      <c r="V47" s="93"/>
      <c r="W47" s="92"/>
      <c r="X47" s="93"/>
      <c r="Y47" s="92"/>
      <c r="Z47" s="93"/>
      <c r="AA47" s="43"/>
    </row>
    <row r="48" spans="1:31" ht="30.75" customHeight="1" thickBot="1" x14ac:dyDescent="0.3">
      <c r="A48" s="97" t="s">
        <v>36</v>
      </c>
      <c r="B48" s="122"/>
      <c r="C48" s="98"/>
      <c r="D48" s="105">
        <f>D46+D47</f>
        <v>48.978499999999997</v>
      </c>
      <c r="E48" s="105"/>
      <c r="F48" s="105">
        <f t="shared" ref="E48:F48" si="19">F46+F47</f>
        <v>59.743499999999997</v>
      </c>
      <c r="G48" s="53"/>
      <c r="H48" s="52"/>
      <c r="I48" s="53"/>
      <c r="J48" s="52"/>
      <c r="K48" s="53"/>
      <c r="L48" s="52"/>
      <c r="M48" s="53"/>
      <c r="N48" s="52"/>
      <c r="O48" s="53"/>
      <c r="P48" s="52"/>
      <c r="Q48" s="53"/>
      <c r="R48" s="52"/>
      <c r="S48" s="99"/>
      <c r="T48" s="55"/>
      <c r="U48" s="100"/>
      <c r="V48" s="55"/>
      <c r="W48" s="99"/>
      <c r="X48" s="55"/>
      <c r="Y48" s="99"/>
      <c r="Z48" s="55"/>
      <c r="AA48" s="56"/>
    </row>
    <row r="49" spans="1:27" ht="36" customHeight="1" x14ac:dyDescent="0.25">
      <c r="A49" s="158" t="s">
        <v>31</v>
      </c>
      <c r="B49" s="95" t="s">
        <v>17</v>
      </c>
      <c r="C49" s="160" t="s">
        <v>37</v>
      </c>
      <c r="D49" s="104">
        <v>5.0285000000000002</v>
      </c>
      <c r="E49" s="160" t="s">
        <v>37</v>
      </c>
      <c r="F49" s="86">
        <v>5.64</v>
      </c>
      <c r="G49" s="149"/>
      <c r="H49" s="86"/>
      <c r="I49" s="149"/>
      <c r="J49" s="86"/>
      <c r="K49" s="149"/>
      <c r="L49" s="86"/>
      <c r="M49" s="149"/>
      <c r="N49" s="86"/>
      <c r="O49" s="162"/>
      <c r="P49" s="86"/>
      <c r="Q49" s="149"/>
      <c r="R49" s="86"/>
      <c r="S49" s="147"/>
      <c r="T49" s="87"/>
      <c r="U49" s="149"/>
      <c r="V49" s="87"/>
      <c r="W49" s="147"/>
      <c r="X49" s="87"/>
      <c r="Y49" s="150"/>
      <c r="Z49" s="87"/>
      <c r="AA49" s="115">
        <f>D49+F49+H49+J49+L49+N49+P49+R49+T49+V49+X49+Z49</f>
        <v>10.6685</v>
      </c>
    </row>
    <row r="50" spans="1:27" ht="51" customHeight="1" thickBot="1" x14ac:dyDescent="0.3">
      <c r="A50" s="159"/>
      <c r="B50" s="25" t="s">
        <v>24</v>
      </c>
      <c r="C50" s="161"/>
      <c r="D50" s="101">
        <v>328.19040000000001</v>
      </c>
      <c r="E50" s="161"/>
      <c r="F50" s="32">
        <v>291.22000000000003</v>
      </c>
      <c r="G50" s="134"/>
      <c r="H50" s="32"/>
      <c r="I50" s="134"/>
      <c r="J50" s="32"/>
      <c r="K50" s="134"/>
      <c r="L50" s="32"/>
      <c r="M50" s="134"/>
      <c r="N50" s="32"/>
      <c r="O50" s="136"/>
      <c r="P50" s="32"/>
      <c r="Q50" s="134"/>
      <c r="R50" s="32"/>
      <c r="S50" s="148"/>
      <c r="T50" s="33"/>
      <c r="U50" s="134"/>
      <c r="V50" s="33"/>
      <c r="W50" s="148"/>
      <c r="X50" s="33"/>
      <c r="Y50" s="138"/>
      <c r="Z50" s="33"/>
      <c r="AA50" s="116">
        <f t="shared" ref="AA50" si="20">D50+F50+H50+J50+L50+N50+P50+R50+T50+V50+X50+Z50</f>
        <v>619.41039999999998</v>
      </c>
    </row>
    <row r="51" spans="1:27" ht="42" customHeight="1" thickBot="1" x14ac:dyDescent="0.3">
      <c r="A51" s="47" t="s">
        <v>27</v>
      </c>
      <c r="B51" s="36"/>
      <c r="C51" s="48"/>
      <c r="D51" s="106">
        <f>D49+D50</f>
        <v>333.21890000000002</v>
      </c>
      <c r="E51" s="38"/>
      <c r="F51" s="38">
        <f>F49+F50</f>
        <v>296.86</v>
      </c>
      <c r="G51" s="38"/>
      <c r="H51" s="38">
        <f>H49+H50</f>
        <v>0</v>
      </c>
      <c r="I51" s="38"/>
      <c r="J51" s="38">
        <f>J49+J50</f>
        <v>0</v>
      </c>
      <c r="K51" s="38"/>
      <c r="L51" s="38">
        <f>L49+L50</f>
        <v>0</v>
      </c>
      <c r="M51" s="38"/>
      <c r="N51" s="38">
        <f>N49+N50</f>
        <v>0</v>
      </c>
      <c r="O51" s="38"/>
      <c r="P51" s="38">
        <f>P49+P50</f>
        <v>0</v>
      </c>
      <c r="Q51" s="38"/>
      <c r="R51" s="38">
        <f>R49+R50</f>
        <v>0</v>
      </c>
      <c r="S51" s="38"/>
      <c r="T51" s="38">
        <f>T49+T50</f>
        <v>0</v>
      </c>
      <c r="U51" s="38"/>
      <c r="V51" s="38">
        <f>V49+V50</f>
        <v>0</v>
      </c>
      <c r="W51" s="38"/>
      <c r="X51" s="38">
        <f>X49+X50</f>
        <v>0</v>
      </c>
      <c r="Y51" s="38"/>
      <c r="Z51" s="38">
        <f>Z49+Z50</f>
        <v>0</v>
      </c>
      <c r="AA51" s="113">
        <f>D51+F51+H51+J51+L51+N51+P51+R51+T51+V51+X51+Z51</f>
        <v>630.07889999999998</v>
      </c>
    </row>
    <row r="52" spans="1:27" ht="50.25" customHeight="1" thickBot="1" x14ac:dyDescent="0.3">
      <c r="A52" s="151" t="s">
        <v>19</v>
      </c>
      <c r="B52" s="24" t="s">
        <v>17</v>
      </c>
      <c r="C52" s="153">
        <v>7.97</v>
      </c>
      <c r="D52" s="107">
        <v>162.2088</v>
      </c>
      <c r="E52" s="155">
        <v>7.97</v>
      </c>
      <c r="F52" s="107">
        <v>116.989</v>
      </c>
      <c r="G52" s="155"/>
      <c r="H52" s="81"/>
      <c r="I52" s="155"/>
      <c r="J52" s="81"/>
      <c r="K52" s="155"/>
      <c r="L52" s="67"/>
      <c r="M52" s="155"/>
      <c r="N52" s="21"/>
      <c r="O52" s="155"/>
      <c r="P52" s="21"/>
      <c r="Q52" s="155"/>
      <c r="R52" s="21"/>
      <c r="S52" s="155"/>
      <c r="T52" s="21"/>
      <c r="U52" s="155"/>
      <c r="V52" s="21"/>
      <c r="W52" s="155"/>
      <c r="X52" s="21"/>
      <c r="Y52" s="155"/>
      <c r="Z52" s="21">
        <v>0</v>
      </c>
      <c r="AA52" s="114">
        <f t="shared" ref="AA52:AA54" si="21">D52+F52+H52+J52+L52+N52+P52+R52+T52+V52+X52+Z52</f>
        <v>279.19780000000003</v>
      </c>
    </row>
    <row r="53" spans="1:27" ht="58.5" customHeight="1" thickBot="1" x14ac:dyDescent="0.3">
      <c r="A53" s="152"/>
      <c r="B53" s="24" t="s">
        <v>24</v>
      </c>
      <c r="C53" s="154"/>
      <c r="D53" s="108">
        <v>0</v>
      </c>
      <c r="E53" s="156"/>
      <c r="F53" s="82">
        <v>0</v>
      </c>
      <c r="G53" s="156"/>
      <c r="H53" s="82"/>
      <c r="I53" s="156"/>
      <c r="J53" s="82"/>
      <c r="K53" s="156"/>
      <c r="L53" s="32"/>
      <c r="M53" s="156"/>
      <c r="N53" s="32"/>
      <c r="O53" s="156"/>
      <c r="P53" s="32"/>
      <c r="Q53" s="156"/>
      <c r="R53" s="32"/>
      <c r="S53" s="156"/>
      <c r="T53" s="32"/>
      <c r="U53" s="157"/>
      <c r="V53" s="32"/>
      <c r="W53" s="156"/>
      <c r="X53" s="32"/>
      <c r="Y53" s="156"/>
      <c r="Z53" s="32">
        <v>0</v>
      </c>
      <c r="AA53" s="34">
        <f t="shared" si="21"/>
        <v>0</v>
      </c>
    </row>
    <row r="54" spans="1:27" ht="35.25" customHeight="1" thickBot="1" x14ac:dyDescent="0.3">
      <c r="A54" s="49" t="s">
        <v>34</v>
      </c>
      <c r="B54" s="36"/>
      <c r="C54" s="50"/>
      <c r="D54" s="109">
        <f>D52+D53</f>
        <v>162.2088</v>
      </c>
      <c r="E54" s="69"/>
      <c r="F54" s="69">
        <f t="shared" ref="F54" si="22">F52+F53</f>
        <v>116.989</v>
      </c>
      <c r="G54" s="69"/>
      <c r="H54" s="69">
        <f t="shared" ref="H54" si="23">H52+H53</f>
        <v>0</v>
      </c>
      <c r="I54" s="69"/>
      <c r="J54" s="69">
        <f t="shared" ref="J54" si="24">J52+J53</f>
        <v>0</v>
      </c>
      <c r="K54" s="69"/>
      <c r="L54" s="69">
        <f t="shared" ref="L54" si="25">L52+L53</f>
        <v>0</v>
      </c>
      <c r="M54" s="69"/>
      <c r="N54" s="69">
        <f t="shared" ref="N54" si="26">N52+N53</f>
        <v>0</v>
      </c>
      <c r="O54" s="69"/>
      <c r="P54" s="69">
        <f t="shared" ref="P54" si="27">P52+P53</f>
        <v>0</v>
      </c>
      <c r="Q54" s="69"/>
      <c r="R54" s="69">
        <f t="shared" ref="R54" si="28">R52+R53</f>
        <v>0</v>
      </c>
      <c r="S54" s="69"/>
      <c r="T54" s="69">
        <f t="shared" ref="T54" si="29">T52+T53</f>
        <v>0</v>
      </c>
      <c r="U54" s="69"/>
      <c r="V54" s="69">
        <f t="shared" ref="V54" si="30">V52+V53</f>
        <v>0</v>
      </c>
      <c r="W54" s="69"/>
      <c r="X54" s="69">
        <f t="shared" ref="X54" si="31">X52+X53</f>
        <v>0</v>
      </c>
      <c r="Y54" s="69"/>
      <c r="Z54" s="69">
        <f t="shared" ref="Z54" si="32">Z52+Z53</f>
        <v>0</v>
      </c>
      <c r="AA54" s="113">
        <f t="shared" si="21"/>
        <v>279.19780000000003</v>
      </c>
    </row>
    <row r="55" spans="1:27" ht="106.5" customHeight="1" thickBot="1" x14ac:dyDescent="0.3">
      <c r="A55" s="5" t="s">
        <v>20</v>
      </c>
      <c r="B55" s="24" t="s">
        <v>17</v>
      </c>
      <c r="C55" s="51"/>
      <c r="D55" s="52">
        <v>0</v>
      </c>
      <c r="E55" s="53"/>
      <c r="F55" s="52">
        <v>0</v>
      </c>
      <c r="G55" s="53"/>
      <c r="H55" s="52"/>
      <c r="I55" s="53"/>
      <c r="J55" s="52"/>
      <c r="K55" s="53"/>
      <c r="L55" s="52"/>
      <c r="M55" s="53"/>
      <c r="N55" s="52"/>
      <c r="O55" s="53"/>
      <c r="P55" s="52"/>
      <c r="Q55" s="53"/>
      <c r="R55" s="52"/>
      <c r="S55" s="54"/>
      <c r="T55" s="55"/>
      <c r="U55" s="53"/>
      <c r="V55" s="55"/>
      <c r="W55" s="54"/>
      <c r="X55" s="55"/>
      <c r="Y55" s="54"/>
      <c r="Z55" s="55">
        <v>0</v>
      </c>
      <c r="AA55" s="56">
        <f>D55+F55+H55+J55+L55+N55+P55+R55+T55+V55+X55+Z55</f>
        <v>0</v>
      </c>
    </row>
    <row r="56" spans="1:27" ht="102.75" customHeight="1" thickBot="1" x14ac:dyDescent="0.3">
      <c r="A56" s="35" t="s">
        <v>21</v>
      </c>
      <c r="B56" s="36" t="s">
        <v>17</v>
      </c>
      <c r="C56" s="37"/>
      <c r="D56" s="38">
        <v>0</v>
      </c>
      <c r="E56" s="39"/>
      <c r="F56" s="38">
        <v>0</v>
      </c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39"/>
      <c r="R56" s="38"/>
      <c r="S56" s="57"/>
      <c r="T56" s="41"/>
      <c r="U56" s="39"/>
      <c r="V56" s="41"/>
      <c r="W56" s="57"/>
      <c r="X56" s="41"/>
      <c r="Y56" s="57"/>
      <c r="Z56" s="41">
        <v>0</v>
      </c>
      <c r="AA56" s="43">
        <f>D56+F56+H56+J56+L56+N56+P56+R56+T56+V56+X56+Z56</f>
        <v>0</v>
      </c>
    </row>
    <row r="57" spans="1:27" ht="36.75" customHeight="1" x14ac:dyDescent="0.25">
      <c r="A57" s="172" t="s">
        <v>22</v>
      </c>
      <c r="B57" s="26" t="s">
        <v>17</v>
      </c>
      <c r="C57" s="174">
        <v>7</v>
      </c>
      <c r="D57" s="102">
        <v>107.259</v>
      </c>
      <c r="E57" s="133">
        <v>7</v>
      </c>
      <c r="F57" s="21">
        <v>364.39087000000001</v>
      </c>
      <c r="G57" s="133"/>
      <c r="H57" s="21"/>
      <c r="I57" s="133"/>
      <c r="J57" s="21"/>
      <c r="K57" s="133"/>
      <c r="L57" s="21"/>
      <c r="M57" s="133"/>
      <c r="N57" s="21"/>
      <c r="O57" s="135"/>
      <c r="P57" s="21"/>
      <c r="Q57" s="133"/>
      <c r="R57" s="21"/>
      <c r="S57" s="137"/>
      <c r="T57" s="45"/>
      <c r="U57" s="133"/>
      <c r="V57" s="45"/>
      <c r="W57" s="137"/>
      <c r="X57" s="45"/>
      <c r="Y57" s="137"/>
      <c r="Z57" s="45"/>
      <c r="AA57" s="46">
        <f t="shared" ref="AA57:AA58" si="33">D57+F57+H57+J57+L57+N57+P57+R57+T57+V57+X57+Z57</f>
        <v>471.64987000000002</v>
      </c>
    </row>
    <row r="58" spans="1:27" ht="33.75" customHeight="1" thickBot="1" x14ac:dyDescent="0.3">
      <c r="A58" s="173"/>
      <c r="B58" s="27" t="s">
        <v>24</v>
      </c>
      <c r="C58" s="161"/>
      <c r="D58" s="32">
        <v>0</v>
      </c>
      <c r="E58" s="134"/>
      <c r="F58" s="32">
        <v>0</v>
      </c>
      <c r="G58" s="134"/>
      <c r="H58" s="32"/>
      <c r="I58" s="134"/>
      <c r="J58" s="32"/>
      <c r="K58" s="134"/>
      <c r="L58" s="32"/>
      <c r="M58" s="134"/>
      <c r="N58" s="32"/>
      <c r="O58" s="136"/>
      <c r="P58" s="32"/>
      <c r="Q58" s="134"/>
      <c r="R58" s="32"/>
      <c r="S58" s="138"/>
      <c r="T58" s="33"/>
      <c r="U58" s="134"/>
      <c r="V58" s="33"/>
      <c r="W58" s="138"/>
      <c r="X58" s="33"/>
      <c r="Y58" s="138"/>
      <c r="Z58" s="33"/>
      <c r="AA58" s="34">
        <f t="shared" si="33"/>
        <v>0</v>
      </c>
    </row>
    <row r="59" spans="1:27" ht="32.25" thickBot="1" x14ac:dyDescent="0.3">
      <c r="A59" s="9" t="s">
        <v>28</v>
      </c>
      <c r="B59" s="28"/>
      <c r="C59" s="58"/>
      <c r="D59" s="106">
        <f>D57+D58</f>
        <v>107.259</v>
      </c>
      <c r="E59" s="38"/>
      <c r="F59" s="38">
        <f t="shared" ref="F59" si="34">F57+F58</f>
        <v>364.39087000000001</v>
      </c>
      <c r="G59" s="38"/>
      <c r="H59" s="38">
        <f>H57+H58</f>
        <v>0</v>
      </c>
      <c r="I59" s="38"/>
      <c r="J59" s="38">
        <f t="shared" ref="J59" si="35">J57+J58</f>
        <v>0</v>
      </c>
      <c r="K59" s="38"/>
      <c r="L59" s="38">
        <f>L57+L58</f>
        <v>0</v>
      </c>
      <c r="M59" s="38"/>
      <c r="N59" s="38">
        <f t="shared" ref="N59" si="36">N57+N58</f>
        <v>0</v>
      </c>
      <c r="O59" s="38"/>
      <c r="P59" s="38">
        <f t="shared" ref="P59" si="37">P57+P58</f>
        <v>0</v>
      </c>
      <c r="Q59" s="38"/>
      <c r="R59" s="38">
        <f t="shared" ref="R59" si="38">R57+R58</f>
        <v>0</v>
      </c>
      <c r="S59" s="38"/>
      <c r="T59" s="38">
        <f t="shared" ref="T59" si="39">T57+T58</f>
        <v>0</v>
      </c>
      <c r="U59" s="59"/>
      <c r="V59" s="41">
        <f>V58+V57</f>
        <v>0</v>
      </c>
      <c r="W59" s="41"/>
      <c r="X59" s="41">
        <f>X58+X57</f>
        <v>0</v>
      </c>
      <c r="Y59" s="59"/>
      <c r="Z59" s="41">
        <f t="shared" ref="Z59" si="40">Z58+Z57</f>
        <v>0</v>
      </c>
      <c r="AA59" s="113">
        <f>D59+F59+H59+J59+L59+N59+P59+R59+T59+V59+X59+Z59</f>
        <v>471.64987000000002</v>
      </c>
    </row>
    <row r="60" spans="1:27" ht="25.5" customHeight="1" x14ac:dyDescent="0.25">
      <c r="A60" s="167" t="s">
        <v>32</v>
      </c>
      <c r="B60" s="168"/>
      <c r="C60" s="169">
        <f>C61+C62</f>
        <v>1287.9474600000001</v>
      </c>
      <c r="D60" s="170"/>
      <c r="E60" s="163">
        <f>E61+E62</f>
        <v>1341.3302600000002</v>
      </c>
      <c r="F60" s="166"/>
      <c r="G60" s="163">
        <f>G61+G62</f>
        <v>0</v>
      </c>
      <c r="H60" s="166"/>
      <c r="I60" s="163">
        <f>I61+I62</f>
        <v>0</v>
      </c>
      <c r="J60" s="166"/>
      <c r="K60" s="163">
        <f>K61+K62</f>
        <v>0</v>
      </c>
      <c r="L60" s="166"/>
      <c r="M60" s="163">
        <f>M61+M62</f>
        <v>0</v>
      </c>
      <c r="N60" s="166"/>
      <c r="O60" s="163">
        <f>O61+O62</f>
        <v>0</v>
      </c>
      <c r="P60" s="166"/>
      <c r="Q60" s="163">
        <f>Q61+Q62</f>
        <v>0</v>
      </c>
      <c r="R60" s="166"/>
      <c r="S60" s="163">
        <f>S61+S62</f>
        <v>0</v>
      </c>
      <c r="T60" s="164"/>
      <c r="U60" s="165">
        <f>U61+U62</f>
        <v>0</v>
      </c>
      <c r="V60" s="166"/>
      <c r="W60" s="166">
        <f>W61+W62</f>
        <v>0</v>
      </c>
      <c r="X60" s="166"/>
      <c r="Y60" s="166">
        <f>Y61+Y62</f>
        <v>0</v>
      </c>
      <c r="Z60" s="166"/>
      <c r="AA60" s="110">
        <f>SUM(C60:Z60)</f>
        <v>2629.27772</v>
      </c>
    </row>
    <row r="61" spans="1:27" ht="15.75" x14ac:dyDescent="0.25">
      <c r="A61" s="139" t="s">
        <v>23</v>
      </c>
      <c r="B61" s="140"/>
      <c r="C61" s="141">
        <f>D50+D53+D58+D47+D42</f>
        <v>490.57760000000002</v>
      </c>
      <c r="D61" s="142"/>
      <c r="E61" s="143">
        <f>F50+F53+F58</f>
        <v>291.22000000000003</v>
      </c>
      <c r="F61" s="144"/>
      <c r="G61" s="143">
        <f>H50+H53+H58</f>
        <v>0</v>
      </c>
      <c r="H61" s="144"/>
      <c r="I61" s="143">
        <f>J50+J53+J58</f>
        <v>0</v>
      </c>
      <c r="J61" s="144"/>
      <c r="K61" s="143">
        <f>L50+L53+L58</f>
        <v>0</v>
      </c>
      <c r="L61" s="144"/>
      <c r="M61" s="143">
        <f>N50+N53+N58</f>
        <v>0</v>
      </c>
      <c r="N61" s="144"/>
      <c r="O61" s="143">
        <f>P50+P53+P58</f>
        <v>0</v>
      </c>
      <c r="P61" s="144"/>
      <c r="Q61" s="143">
        <f>R50+R53+R58</f>
        <v>0</v>
      </c>
      <c r="R61" s="144"/>
      <c r="S61" s="143">
        <f>T50+T53+T58</f>
        <v>0</v>
      </c>
      <c r="T61" s="145"/>
      <c r="U61" s="146">
        <f t="shared" ref="U61" si="41">V58+V50+V53</f>
        <v>0</v>
      </c>
      <c r="V61" s="144"/>
      <c r="W61" s="144">
        <f t="shared" ref="W61" si="42">X58+X50+X53</f>
        <v>0</v>
      </c>
      <c r="X61" s="144"/>
      <c r="Y61" s="144">
        <f t="shared" ref="Y61" si="43">Z58+Z50+Z53</f>
        <v>0</v>
      </c>
      <c r="Z61" s="144"/>
      <c r="AA61" s="111">
        <f>SUM(C61:Z61)</f>
        <v>781.7976000000001</v>
      </c>
    </row>
    <row r="62" spans="1:27" s="66" customFormat="1" ht="16.5" thickBot="1" x14ac:dyDescent="0.3">
      <c r="A62" s="129" t="s">
        <v>25</v>
      </c>
      <c r="B62" s="130"/>
      <c r="C62" s="131">
        <f>D45+D46+D49+D52+D55+D56+D57</f>
        <v>797.36986000000002</v>
      </c>
      <c r="D62" s="132"/>
      <c r="E62" s="125">
        <f>F45+F46+F49+F52+F55+F56+F57</f>
        <v>1050.1102600000002</v>
      </c>
      <c r="F62" s="128"/>
      <c r="G62" s="125">
        <f>H45+H46+H49+H52+H55+H56+H57</f>
        <v>0</v>
      </c>
      <c r="H62" s="128"/>
      <c r="I62" s="125">
        <f>J45+J46+J49+J52+J55+J56+J57</f>
        <v>0</v>
      </c>
      <c r="J62" s="128"/>
      <c r="K62" s="125">
        <f>L45+L46+L49+L52+L55+L56+L57</f>
        <v>0</v>
      </c>
      <c r="L62" s="128"/>
      <c r="M62" s="125">
        <f>N45+N46+N49+N52+N55+N56+N57</f>
        <v>0</v>
      </c>
      <c r="N62" s="128"/>
      <c r="O62" s="125">
        <f>P45+P46+P49+P52+P55+P56+P57</f>
        <v>0</v>
      </c>
      <c r="P62" s="128"/>
      <c r="Q62" s="125">
        <f>R45+R46+R49+R52+R55+R56+R57</f>
        <v>0</v>
      </c>
      <c r="R62" s="128"/>
      <c r="S62" s="125">
        <f>T45+T46+T49+T52+T55+T56+T57</f>
        <v>0</v>
      </c>
      <c r="T62" s="126"/>
      <c r="U62" s="127">
        <f>V57+V56+V55+V52+V49+V46+V45</f>
        <v>0</v>
      </c>
      <c r="V62" s="128"/>
      <c r="W62" s="128">
        <f>X57+X56+X55+X52+X49+X46+X45</f>
        <v>0</v>
      </c>
      <c r="X62" s="128"/>
      <c r="Y62" s="128">
        <f>Z57+Z56+Z55+Z52+Z49+Z46+Z45</f>
        <v>0</v>
      </c>
      <c r="Z62" s="128"/>
      <c r="AA62" s="112">
        <f>SUM(C62:Z62)</f>
        <v>1847.4801200000002</v>
      </c>
    </row>
    <row r="63" spans="1:27" ht="18.75" x14ac:dyDescent="0.3">
      <c r="B63" s="10"/>
      <c r="C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8.75" x14ac:dyDescent="0.3">
      <c r="A64" s="11"/>
      <c r="B64" s="71"/>
      <c r="C64" s="7"/>
      <c r="D64" s="124"/>
      <c r="F64" s="7"/>
      <c r="G64" s="7"/>
      <c r="H64" s="77"/>
      <c r="I64" s="7"/>
      <c r="J64" s="7"/>
      <c r="K64" s="7"/>
      <c r="L64" s="7"/>
      <c r="M64" s="7"/>
      <c r="N64" s="7"/>
      <c r="O64" s="7"/>
      <c r="P64" s="7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21" x14ac:dyDescent="0.35">
      <c r="A65" s="84"/>
      <c r="B65" s="70"/>
      <c r="C65" s="16"/>
      <c r="D65" s="16"/>
      <c r="E65" s="16"/>
      <c r="F65" s="199"/>
      <c r="G65" s="16"/>
      <c r="H65" s="16"/>
      <c r="I65" s="16"/>
      <c r="J65" s="7"/>
      <c r="K65" s="7"/>
      <c r="L65" s="7"/>
      <c r="M65" s="7"/>
      <c r="N65" s="7"/>
      <c r="O65" s="7"/>
      <c r="P65" s="7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1" x14ac:dyDescent="0.35">
      <c r="A66" s="65"/>
      <c r="B66" s="70"/>
      <c r="C66" s="16"/>
      <c r="D66" s="198"/>
      <c r="E66" s="16"/>
      <c r="F66" s="16"/>
      <c r="G66" s="16"/>
      <c r="H66" s="16"/>
      <c r="I66" s="16"/>
      <c r="J66" s="7"/>
      <c r="K66" s="7"/>
      <c r="L66" s="7"/>
      <c r="M66" s="7"/>
      <c r="N66" s="7"/>
      <c r="O66" s="7"/>
      <c r="P66" s="7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8.75" x14ac:dyDescent="0.3">
      <c r="A67" s="84"/>
      <c r="B67" s="71"/>
      <c r="C67" s="71"/>
      <c r="D67" s="71"/>
      <c r="E67" s="71"/>
      <c r="F67" s="71"/>
      <c r="G67" s="71"/>
      <c r="H67" s="71"/>
      <c r="I67" s="71"/>
      <c r="P67" s="6"/>
      <c r="S67" s="6"/>
    </row>
    <row r="68" spans="1:27" ht="20.25" x14ac:dyDescent="0.25">
      <c r="A68" s="176" t="s">
        <v>35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</row>
    <row r="69" spans="1:27" ht="20.25" x14ac:dyDescent="0.25">
      <c r="A69" s="176" t="s">
        <v>33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</row>
    <row r="70" spans="1:27" ht="20.25" x14ac:dyDescent="0.25">
      <c r="A70" s="176" t="s">
        <v>29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</row>
    <row r="71" spans="1:27" ht="20.25" x14ac:dyDescent="0.25">
      <c r="A71" s="177" t="s">
        <v>42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</row>
    <row r="72" spans="1:27" ht="15.75" thickBot="1" x14ac:dyDescent="0.3">
      <c r="A72" s="13"/>
      <c r="B72" s="13"/>
      <c r="C72" s="13"/>
      <c r="D72" s="14"/>
      <c r="E72" s="14"/>
      <c r="F72" s="13"/>
      <c r="G72" s="14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9.5" thickBot="1" x14ac:dyDescent="0.3">
      <c r="A73" s="179" t="s">
        <v>13</v>
      </c>
      <c r="B73" s="181" t="s">
        <v>15</v>
      </c>
      <c r="C73" s="183" t="s">
        <v>0</v>
      </c>
      <c r="D73" s="184"/>
      <c r="E73" s="183" t="s">
        <v>1</v>
      </c>
      <c r="F73" s="184"/>
      <c r="G73" s="183" t="s">
        <v>2</v>
      </c>
      <c r="H73" s="184"/>
      <c r="I73" s="183" t="s">
        <v>3</v>
      </c>
      <c r="J73" s="184"/>
      <c r="K73" s="183" t="s">
        <v>4</v>
      </c>
      <c r="L73" s="184"/>
      <c r="M73" s="183" t="s">
        <v>5</v>
      </c>
      <c r="N73" s="184"/>
      <c r="O73" s="183" t="s">
        <v>6</v>
      </c>
      <c r="P73" s="184"/>
      <c r="Q73" s="183" t="s">
        <v>7</v>
      </c>
      <c r="R73" s="184"/>
      <c r="S73" s="183" t="s">
        <v>8</v>
      </c>
      <c r="T73" s="184"/>
      <c r="U73" s="183" t="s">
        <v>9</v>
      </c>
      <c r="V73" s="184"/>
      <c r="W73" s="183" t="s">
        <v>10</v>
      </c>
      <c r="X73" s="184"/>
      <c r="Y73" s="183" t="s">
        <v>11</v>
      </c>
      <c r="Z73" s="184"/>
      <c r="AA73" s="172" t="s">
        <v>12</v>
      </c>
    </row>
    <row r="74" spans="1:27" ht="45" thickBot="1" x14ac:dyDescent="0.3">
      <c r="A74" s="180"/>
      <c r="B74" s="182"/>
      <c r="C74" s="2" t="s">
        <v>18</v>
      </c>
      <c r="D74" s="3" t="s">
        <v>14</v>
      </c>
      <c r="E74" s="2" t="s">
        <v>18</v>
      </c>
      <c r="F74" s="3" t="s">
        <v>14</v>
      </c>
      <c r="G74" s="2" t="s">
        <v>18</v>
      </c>
      <c r="H74" s="3" t="s">
        <v>14</v>
      </c>
      <c r="I74" s="2" t="s">
        <v>18</v>
      </c>
      <c r="J74" s="3" t="s">
        <v>14</v>
      </c>
      <c r="K74" s="2" t="s">
        <v>18</v>
      </c>
      <c r="L74" s="3" t="s">
        <v>14</v>
      </c>
      <c r="M74" s="2" t="s">
        <v>18</v>
      </c>
      <c r="N74" s="3" t="s">
        <v>14</v>
      </c>
      <c r="O74" s="2" t="s">
        <v>18</v>
      </c>
      <c r="P74" s="3" t="s">
        <v>14</v>
      </c>
      <c r="Q74" s="2" t="s">
        <v>18</v>
      </c>
      <c r="R74" s="3" t="s">
        <v>14</v>
      </c>
      <c r="S74" s="2" t="s">
        <v>18</v>
      </c>
      <c r="T74" s="3" t="s">
        <v>14</v>
      </c>
      <c r="U74" s="2" t="s">
        <v>18</v>
      </c>
      <c r="V74" s="3" t="s">
        <v>14</v>
      </c>
      <c r="W74" s="2" t="s">
        <v>18</v>
      </c>
      <c r="X74" s="3" t="s">
        <v>14</v>
      </c>
      <c r="Y74" s="2" t="s">
        <v>18</v>
      </c>
      <c r="Z74" s="3" t="s">
        <v>14</v>
      </c>
      <c r="AA74" s="185"/>
    </row>
    <row r="75" spans="1:27" ht="15.75" x14ac:dyDescent="0.25">
      <c r="A75" s="172" t="s">
        <v>16</v>
      </c>
      <c r="B75" s="187" t="s">
        <v>17</v>
      </c>
      <c r="C75" s="20"/>
      <c r="D75" s="21"/>
      <c r="E75" s="22"/>
      <c r="F75" s="21"/>
      <c r="G75" s="22"/>
      <c r="H75" s="21"/>
      <c r="I75" s="22"/>
      <c r="J75" s="21"/>
      <c r="K75" s="22"/>
      <c r="L75" s="21"/>
      <c r="M75" s="22"/>
      <c r="N75" s="21"/>
      <c r="O75" s="22"/>
      <c r="P75" s="21"/>
      <c r="Q75" s="22"/>
      <c r="R75" s="21"/>
      <c r="S75" s="78"/>
      <c r="T75" s="45"/>
      <c r="U75" s="78"/>
      <c r="V75" s="45"/>
      <c r="W75" s="22"/>
      <c r="X75" s="45"/>
      <c r="Y75" s="22"/>
      <c r="Z75" s="45"/>
      <c r="AA75" s="190">
        <f>SUM(D75:D77,F75:F77,H75:H77,J75:J77,L75:L77,N75:N77,P75:P77,R75:R77,T75:T77,V75:V77,X75:X77,Z75:Z77)</f>
        <v>0</v>
      </c>
    </row>
    <row r="76" spans="1:27" ht="15.75" x14ac:dyDescent="0.25">
      <c r="A76" s="186"/>
      <c r="B76" s="188"/>
      <c r="C76" s="23"/>
      <c r="D76" s="18"/>
      <c r="E76" s="17"/>
      <c r="F76" s="18"/>
      <c r="G76" s="17"/>
      <c r="H76" s="18"/>
      <c r="I76" s="17"/>
      <c r="J76" s="18"/>
      <c r="K76" s="17"/>
      <c r="L76" s="18"/>
      <c r="M76" s="17"/>
      <c r="N76" s="18"/>
      <c r="O76" s="17"/>
      <c r="P76" s="18"/>
      <c r="Q76" s="17"/>
      <c r="R76" s="18"/>
      <c r="S76" s="19"/>
      <c r="T76" s="76"/>
      <c r="U76" s="19"/>
      <c r="V76" s="76"/>
      <c r="W76" s="17"/>
      <c r="X76" s="76"/>
      <c r="Y76" s="17"/>
      <c r="Z76" s="76"/>
      <c r="AA76" s="191"/>
    </row>
    <row r="77" spans="1:27" ht="16.5" thickBot="1" x14ac:dyDescent="0.3">
      <c r="A77" s="186"/>
      <c r="B77" s="188"/>
      <c r="C77" s="23"/>
      <c r="D77" s="18"/>
      <c r="E77" s="17"/>
      <c r="F77" s="18"/>
      <c r="G77" s="17"/>
      <c r="H77" s="18"/>
      <c r="I77" s="17"/>
      <c r="J77" s="18"/>
      <c r="K77" s="17"/>
      <c r="L77" s="18"/>
      <c r="M77" s="17"/>
      <c r="N77" s="18"/>
      <c r="O77" s="17"/>
      <c r="P77" s="18"/>
      <c r="Q77" s="17"/>
      <c r="R77" s="18"/>
      <c r="S77" s="19"/>
      <c r="T77" s="76"/>
      <c r="U77" s="19"/>
      <c r="V77" s="76"/>
      <c r="W77" s="17"/>
      <c r="X77" s="76"/>
      <c r="Y77" s="17"/>
      <c r="Z77" s="76"/>
      <c r="AA77" s="191"/>
    </row>
    <row r="78" spans="1:27" ht="16.5" thickBot="1" x14ac:dyDescent="0.3">
      <c r="A78" s="15" t="s">
        <v>26</v>
      </c>
      <c r="B78" s="189"/>
      <c r="C78" s="31"/>
      <c r="D78" s="32">
        <f>D75+D76+D77</f>
        <v>0</v>
      </c>
      <c r="E78" s="32"/>
      <c r="F78" s="32">
        <f>F75+F76+F77</f>
        <v>0</v>
      </c>
      <c r="G78" s="32"/>
      <c r="H78" s="32">
        <f t="shared" ref="H78" si="44">H75+H76+H77</f>
        <v>0</v>
      </c>
      <c r="I78" s="32"/>
      <c r="J78" s="32">
        <f t="shared" ref="J78" si="45">J75+J76+J77</f>
        <v>0</v>
      </c>
      <c r="K78" s="32"/>
      <c r="L78" s="32">
        <f t="shared" ref="L78" si="46">L75+L76+L77</f>
        <v>0</v>
      </c>
      <c r="M78" s="32"/>
      <c r="N78" s="32">
        <f t="shared" ref="N78" si="47">N75+N76+N77</f>
        <v>0</v>
      </c>
      <c r="O78" s="32"/>
      <c r="P78" s="32">
        <f t="shared" ref="P78" si="48">P75+P76+P77</f>
        <v>0</v>
      </c>
      <c r="Q78" s="32"/>
      <c r="R78" s="32">
        <f t="shared" ref="R78" si="49">R75+R76+R77</f>
        <v>0</v>
      </c>
      <c r="S78" s="32"/>
      <c r="T78" s="32">
        <f t="shared" ref="T78" si="50">T75+T76+T77</f>
        <v>0</v>
      </c>
      <c r="U78" s="32"/>
      <c r="V78" s="32">
        <f t="shared" ref="V78" si="51">V75+V76+V77</f>
        <v>0</v>
      </c>
      <c r="W78" s="32"/>
      <c r="X78" s="32">
        <f t="shared" ref="X78" si="52">X75+X76+X77</f>
        <v>0</v>
      </c>
      <c r="Y78" s="32"/>
      <c r="Z78" s="32">
        <f t="shared" ref="Z78" si="53">Z75+Z76+Z77</f>
        <v>0</v>
      </c>
      <c r="AA78" s="34">
        <f>SUM(D78:Z78)</f>
        <v>0</v>
      </c>
    </row>
    <row r="79" spans="1:27" ht="95.25" thickBot="1" x14ac:dyDescent="0.3">
      <c r="A79" s="35" t="s">
        <v>30</v>
      </c>
      <c r="B79" s="36" t="s">
        <v>17</v>
      </c>
      <c r="C79" s="37"/>
      <c r="D79" s="38"/>
      <c r="E79" s="39"/>
      <c r="F79" s="38"/>
      <c r="G79" s="39"/>
      <c r="H79" s="38"/>
      <c r="I79" s="39"/>
      <c r="J79" s="38"/>
      <c r="K79" s="39"/>
      <c r="L79" s="38"/>
      <c r="M79" s="39"/>
      <c r="N79" s="38"/>
      <c r="O79" s="39"/>
      <c r="P79" s="38"/>
      <c r="Q79" s="39"/>
      <c r="R79" s="38"/>
      <c r="S79" s="40"/>
      <c r="T79" s="41"/>
      <c r="U79" s="42"/>
      <c r="V79" s="41"/>
      <c r="W79" s="40"/>
      <c r="X79" s="41"/>
      <c r="Y79" s="40"/>
      <c r="Z79" s="41"/>
      <c r="AA79" s="43">
        <f>D79+F79+H79+J79+L79+N79+P79+R79+T79+V79+X79+Z79</f>
        <v>0</v>
      </c>
    </row>
    <row r="80" spans="1:27" ht="15.75" x14ac:dyDescent="0.25">
      <c r="A80" s="175" t="s">
        <v>31</v>
      </c>
      <c r="B80" s="44" t="s">
        <v>17</v>
      </c>
      <c r="C80" s="174"/>
      <c r="D80" s="21"/>
      <c r="E80" s="133"/>
      <c r="F80" s="21"/>
      <c r="G80" s="133"/>
      <c r="H80" s="21"/>
      <c r="I80" s="133"/>
      <c r="J80" s="21"/>
      <c r="K80" s="133"/>
      <c r="L80" s="21"/>
      <c r="M80" s="133"/>
      <c r="N80" s="21"/>
      <c r="O80" s="135"/>
      <c r="P80" s="21"/>
      <c r="Q80" s="133"/>
      <c r="R80" s="21"/>
      <c r="S80" s="171"/>
      <c r="T80" s="45"/>
      <c r="U80" s="133"/>
      <c r="V80" s="45"/>
      <c r="W80" s="171"/>
      <c r="X80" s="45"/>
      <c r="Y80" s="137"/>
      <c r="Z80" s="45"/>
      <c r="AA80" s="46">
        <f>D80+F80+H80+J80+L80+N80+P80+R80+T80+V80+X80+Z80</f>
        <v>0</v>
      </c>
    </row>
    <row r="81" spans="1:29" ht="16.5" thickBot="1" x14ac:dyDescent="0.3">
      <c r="A81" s="159"/>
      <c r="B81" s="25" t="s">
        <v>24</v>
      </c>
      <c r="C81" s="161"/>
      <c r="D81" s="32"/>
      <c r="E81" s="134"/>
      <c r="F81" s="32"/>
      <c r="G81" s="134"/>
      <c r="H81" s="32"/>
      <c r="I81" s="134"/>
      <c r="J81" s="32"/>
      <c r="K81" s="134"/>
      <c r="L81" s="32"/>
      <c r="M81" s="134"/>
      <c r="N81" s="32"/>
      <c r="O81" s="136"/>
      <c r="P81" s="32"/>
      <c r="Q81" s="134"/>
      <c r="R81" s="32"/>
      <c r="S81" s="148"/>
      <c r="T81" s="33"/>
      <c r="U81" s="134"/>
      <c r="V81" s="33"/>
      <c r="W81" s="148"/>
      <c r="X81" s="33"/>
      <c r="Y81" s="138"/>
      <c r="Z81" s="33"/>
      <c r="AA81" s="34">
        <f t="shared" ref="AA81" si="54">D81+F81+H81+J81+L81+N81+P81+R81+T81+V81+X81+Z81</f>
        <v>0</v>
      </c>
    </row>
    <row r="82" spans="1:29" ht="32.25" thickBot="1" x14ac:dyDescent="0.3">
      <c r="A82" s="47" t="s">
        <v>27</v>
      </c>
      <c r="B82" s="36"/>
      <c r="C82" s="48"/>
      <c r="D82" s="38">
        <f>D80+D81</f>
        <v>0</v>
      </c>
      <c r="E82" s="38"/>
      <c r="F82" s="38">
        <f t="shared" ref="F82" si="55">F80+F81</f>
        <v>0</v>
      </c>
      <c r="G82" s="38"/>
      <c r="H82" s="38">
        <f>H80+H81</f>
        <v>0</v>
      </c>
      <c r="I82" s="38"/>
      <c r="J82" s="38">
        <f t="shared" ref="J82" si="56">J80+J81</f>
        <v>0</v>
      </c>
      <c r="K82" s="38"/>
      <c r="L82" s="38">
        <f t="shared" ref="L82" si="57">L80+L81</f>
        <v>0</v>
      </c>
      <c r="M82" s="38"/>
      <c r="N82" s="38">
        <f t="shared" ref="N82" si="58">N80+N81</f>
        <v>0</v>
      </c>
      <c r="O82" s="38"/>
      <c r="P82" s="38">
        <f>P80+P81</f>
        <v>0</v>
      </c>
      <c r="Q82" s="38"/>
      <c r="R82" s="38">
        <f t="shared" ref="R82" si="59">R80+R81</f>
        <v>0</v>
      </c>
      <c r="S82" s="38"/>
      <c r="T82" s="38">
        <f t="shared" ref="T82" si="60">T80+T81</f>
        <v>0</v>
      </c>
      <c r="U82" s="38"/>
      <c r="V82" s="38">
        <f t="shared" ref="V82" si="61">V80+V81</f>
        <v>0</v>
      </c>
      <c r="W82" s="38"/>
      <c r="X82" s="38">
        <f t="shared" ref="X82" si="62">X80+X81</f>
        <v>0</v>
      </c>
      <c r="Y82" s="38"/>
      <c r="Z82" s="38">
        <f t="shared" ref="Z82" si="63">Z80+Z81</f>
        <v>0</v>
      </c>
      <c r="AA82" s="43">
        <f>D82+F82+H82+J82+L82+N82+P82+R82+T82+V82+X82+Z82</f>
        <v>0</v>
      </c>
    </row>
    <row r="83" spans="1:29" ht="16.5" thickBot="1" x14ac:dyDescent="0.3">
      <c r="A83" s="151" t="s">
        <v>19</v>
      </c>
      <c r="B83" s="24" t="s">
        <v>17</v>
      </c>
      <c r="C83" s="153"/>
      <c r="D83" s="67"/>
      <c r="E83" s="155"/>
      <c r="F83" s="79"/>
      <c r="G83" s="155"/>
      <c r="H83" s="79"/>
      <c r="I83" s="155"/>
      <c r="J83" s="79"/>
      <c r="K83" s="155"/>
      <c r="L83" s="67"/>
      <c r="M83" s="155"/>
      <c r="N83" s="21"/>
      <c r="O83" s="155"/>
      <c r="P83" s="21"/>
      <c r="Q83" s="155"/>
      <c r="R83" s="21"/>
      <c r="S83" s="155"/>
      <c r="T83" s="21"/>
      <c r="U83" s="155"/>
      <c r="V83" s="21"/>
      <c r="W83" s="155"/>
      <c r="X83" s="21"/>
      <c r="Y83" s="155"/>
      <c r="Z83" s="21">
        <v>0</v>
      </c>
      <c r="AA83" s="46">
        <f t="shared" ref="AA83:AA85" si="64">D83+F83+H83+J83+L83+N83+P83+R83+T83+V83+X83+Z83</f>
        <v>0</v>
      </c>
    </row>
    <row r="84" spans="1:29" ht="78" customHeight="1" thickBot="1" x14ac:dyDescent="0.3">
      <c r="A84" s="152"/>
      <c r="B84" s="24" t="s">
        <v>24</v>
      </c>
      <c r="C84" s="154"/>
      <c r="D84" s="68"/>
      <c r="E84" s="156"/>
      <c r="F84" s="80"/>
      <c r="G84" s="156"/>
      <c r="H84" s="80"/>
      <c r="I84" s="156"/>
      <c r="J84" s="80"/>
      <c r="K84" s="156"/>
      <c r="L84" s="32"/>
      <c r="M84" s="156"/>
      <c r="N84" s="32"/>
      <c r="O84" s="156"/>
      <c r="P84" s="32"/>
      <c r="Q84" s="156"/>
      <c r="R84" s="32"/>
      <c r="S84" s="156"/>
      <c r="T84" s="32"/>
      <c r="U84" s="157"/>
      <c r="V84" s="32"/>
      <c r="W84" s="156"/>
      <c r="X84" s="32"/>
      <c r="Y84" s="156"/>
      <c r="Z84" s="32">
        <v>0</v>
      </c>
      <c r="AA84" s="34">
        <f t="shared" si="64"/>
        <v>0</v>
      </c>
    </row>
    <row r="85" spans="1:29" ht="16.5" thickBot="1" x14ac:dyDescent="0.3">
      <c r="A85" s="49" t="s">
        <v>34</v>
      </c>
      <c r="B85" s="36"/>
      <c r="C85" s="50"/>
      <c r="D85" s="69">
        <f>D83+D84</f>
        <v>0</v>
      </c>
      <c r="E85" s="69"/>
      <c r="F85" s="69">
        <f t="shared" ref="F85" si="65">F83+F84</f>
        <v>0</v>
      </c>
      <c r="G85" s="69"/>
      <c r="H85" s="69">
        <f t="shared" ref="H85" si="66">H83+H84</f>
        <v>0</v>
      </c>
      <c r="I85" s="69"/>
      <c r="J85" s="69">
        <f t="shared" ref="J85" si="67">J83+J84</f>
        <v>0</v>
      </c>
      <c r="K85" s="69"/>
      <c r="L85" s="69">
        <f t="shared" ref="L85" si="68">L83+L84</f>
        <v>0</v>
      </c>
      <c r="M85" s="69"/>
      <c r="N85" s="69">
        <f t="shared" ref="N85" si="69">N83+N84</f>
        <v>0</v>
      </c>
      <c r="O85" s="69"/>
      <c r="P85" s="69">
        <f t="shared" ref="P85" si="70">P83+P84</f>
        <v>0</v>
      </c>
      <c r="Q85" s="69"/>
      <c r="R85" s="69">
        <f t="shared" ref="R85" si="71">R83+R84</f>
        <v>0</v>
      </c>
      <c r="S85" s="69"/>
      <c r="T85" s="69">
        <f t="shared" ref="T85" si="72">T83+T84</f>
        <v>0</v>
      </c>
      <c r="U85" s="69"/>
      <c r="V85" s="69">
        <f t="shared" ref="V85" si="73">V83+V84</f>
        <v>0</v>
      </c>
      <c r="W85" s="69"/>
      <c r="X85" s="69">
        <f t="shared" ref="X85" si="74">X83+X84</f>
        <v>0</v>
      </c>
      <c r="Y85" s="69"/>
      <c r="Z85" s="69">
        <f t="shared" ref="Z85" si="75">Z83+Z84</f>
        <v>0</v>
      </c>
      <c r="AA85" s="43">
        <f t="shared" si="64"/>
        <v>0</v>
      </c>
    </row>
    <row r="86" spans="1:29" ht="95.25" thickBot="1" x14ac:dyDescent="0.3">
      <c r="A86" s="5" t="s">
        <v>20</v>
      </c>
      <c r="B86" s="24" t="s">
        <v>17</v>
      </c>
      <c r="C86" s="51"/>
      <c r="D86" s="52"/>
      <c r="E86" s="53"/>
      <c r="F86" s="52"/>
      <c r="G86" s="53"/>
      <c r="H86" s="52"/>
      <c r="I86" s="53"/>
      <c r="J86" s="52"/>
      <c r="K86" s="53"/>
      <c r="L86" s="52"/>
      <c r="M86" s="53"/>
      <c r="N86" s="52"/>
      <c r="O86" s="53"/>
      <c r="P86" s="52"/>
      <c r="Q86" s="53"/>
      <c r="R86" s="52"/>
      <c r="S86" s="54"/>
      <c r="T86" s="55"/>
      <c r="U86" s="53"/>
      <c r="V86" s="55"/>
      <c r="W86" s="54"/>
      <c r="X86" s="55"/>
      <c r="Y86" s="54"/>
      <c r="Z86" s="55">
        <v>0</v>
      </c>
      <c r="AA86" s="56">
        <f>D86+F86+H86+J86+L86+N86+P86+R86+T86+V86+X86+Z86</f>
        <v>0</v>
      </c>
    </row>
    <row r="87" spans="1:29" ht="95.25" thickBot="1" x14ac:dyDescent="0.3">
      <c r="A87" s="35" t="s">
        <v>21</v>
      </c>
      <c r="B87" s="36" t="s">
        <v>17</v>
      </c>
      <c r="C87" s="37"/>
      <c r="D87" s="38"/>
      <c r="E87" s="39"/>
      <c r="F87" s="38"/>
      <c r="G87" s="39"/>
      <c r="H87" s="38"/>
      <c r="I87" s="39"/>
      <c r="J87" s="38"/>
      <c r="K87" s="39"/>
      <c r="L87" s="38"/>
      <c r="M87" s="39"/>
      <c r="N87" s="38"/>
      <c r="O87" s="39"/>
      <c r="P87" s="38"/>
      <c r="Q87" s="39"/>
      <c r="R87" s="38"/>
      <c r="S87" s="57"/>
      <c r="T87" s="41"/>
      <c r="U87" s="39"/>
      <c r="V87" s="41"/>
      <c r="W87" s="57"/>
      <c r="X87" s="41"/>
      <c r="Y87" s="57"/>
      <c r="Z87" s="41">
        <v>0</v>
      </c>
      <c r="AA87" s="43">
        <f>D87+F87+H87+J87+L87+N87+P87+R87+T87+V87+X87+Z87</f>
        <v>0</v>
      </c>
    </row>
    <row r="88" spans="1:29" ht="22.5" customHeight="1" x14ac:dyDescent="0.25">
      <c r="A88" s="172" t="s">
        <v>22</v>
      </c>
      <c r="B88" s="26" t="s">
        <v>17</v>
      </c>
      <c r="C88" s="174">
        <v>7</v>
      </c>
      <c r="D88" s="102">
        <v>539.86389999999994</v>
      </c>
      <c r="E88" s="133">
        <v>7</v>
      </c>
      <c r="F88" s="21">
        <v>554.87509999999997</v>
      </c>
      <c r="G88" s="133"/>
      <c r="H88" s="21"/>
      <c r="I88" s="133"/>
      <c r="J88" s="21"/>
      <c r="K88" s="133"/>
      <c r="L88" s="21"/>
      <c r="M88" s="133"/>
      <c r="N88" s="21"/>
      <c r="O88" s="135"/>
      <c r="P88" s="21"/>
      <c r="Q88" s="133"/>
      <c r="R88" s="21"/>
      <c r="S88" s="137"/>
      <c r="T88" s="45"/>
      <c r="U88" s="133"/>
      <c r="V88" s="45"/>
      <c r="W88" s="137"/>
      <c r="X88" s="45"/>
      <c r="Y88" s="137"/>
      <c r="Z88" s="45"/>
      <c r="AA88" s="114">
        <f t="shared" ref="AA88:AA89" si="76">D88+F88+H88+J88+L88+N88+P88+R88+T88+V88+X88+Z88</f>
        <v>1094.739</v>
      </c>
    </row>
    <row r="89" spans="1:29" ht="28.5" customHeight="1" thickBot="1" x14ac:dyDescent="0.3">
      <c r="A89" s="173"/>
      <c r="B89" s="27" t="s">
        <v>24</v>
      </c>
      <c r="C89" s="161"/>
      <c r="D89" s="101"/>
      <c r="E89" s="134"/>
      <c r="F89" s="32"/>
      <c r="G89" s="134"/>
      <c r="H89" s="32"/>
      <c r="I89" s="134"/>
      <c r="J89" s="32"/>
      <c r="K89" s="134"/>
      <c r="L89" s="32"/>
      <c r="M89" s="134"/>
      <c r="N89" s="32"/>
      <c r="O89" s="136"/>
      <c r="P89" s="32"/>
      <c r="Q89" s="134"/>
      <c r="R89" s="32"/>
      <c r="S89" s="138"/>
      <c r="T89" s="33"/>
      <c r="U89" s="134"/>
      <c r="V89" s="33"/>
      <c r="W89" s="138"/>
      <c r="X89" s="33"/>
      <c r="Y89" s="138"/>
      <c r="Z89" s="33"/>
      <c r="AA89" s="116">
        <f t="shared" si="76"/>
        <v>0</v>
      </c>
    </row>
    <row r="90" spans="1:29" ht="32.25" thickBot="1" x14ac:dyDescent="0.3">
      <c r="A90" s="9" t="s">
        <v>28</v>
      </c>
      <c r="B90" s="28"/>
      <c r="C90" s="58"/>
      <c r="D90" s="106">
        <f>D88+D89</f>
        <v>539.86389999999994</v>
      </c>
      <c r="E90" s="38"/>
      <c r="F90" s="38">
        <f t="shared" ref="F90" si="77">F88+F89</f>
        <v>554.87509999999997</v>
      </c>
      <c r="G90" s="38"/>
      <c r="H90" s="38">
        <f>H88+H89</f>
        <v>0</v>
      </c>
      <c r="I90" s="38"/>
      <c r="J90" s="38">
        <f t="shared" ref="J90" si="78">J88+J89</f>
        <v>0</v>
      </c>
      <c r="K90" s="38"/>
      <c r="L90" s="38">
        <f>L88+L89</f>
        <v>0</v>
      </c>
      <c r="M90" s="38"/>
      <c r="N90" s="38">
        <f t="shared" ref="N90" si="79">N88+N89</f>
        <v>0</v>
      </c>
      <c r="O90" s="38"/>
      <c r="P90" s="38">
        <f t="shared" ref="P90" si="80">P88+P89</f>
        <v>0</v>
      </c>
      <c r="Q90" s="38"/>
      <c r="R90" s="38">
        <f t="shared" ref="R90" si="81">R88+R89</f>
        <v>0</v>
      </c>
      <c r="S90" s="38"/>
      <c r="T90" s="38">
        <f t="shared" ref="T90" si="82">T88+T89</f>
        <v>0</v>
      </c>
      <c r="U90" s="59"/>
      <c r="V90" s="41">
        <f>V89+V88</f>
        <v>0</v>
      </c>
      <c r="W90" s="41"/>
      <c r="X90" s="41">
        <f>X89+X88</f>
        <v>0</v>
      </c>
      <c r="Y90" s="59"/>
      <c r="Z90" s="41">
        <f t="shared" ref="Z90" si="83">Z89+Z88</f>
        <v>0</v>
      </c>
      <c r="AA90" s="113">
        <f>D90+F90+H90+J90+L90+N90+P90+R90+T90+V90+X90+Z90</f>
        <v>1094.739</v>
      </c>
    </row>
    <row r="91" spans="1:29" ht="33" customHeight="1" x14ac:dyDescent="0.25">
      <c r="A91" s="167" t="s">
        <v>32</v>
      </c>
      <c r="B91" s="168"/>
      <c r="C91" s="169">
        <f>C92+C93</f>
        <v>539.86389999999994</v>
      </c>
      <c r="D91" s="170"/>
      <c r="E91" s="163">
        <f>E92+E93</f>
        <v>554.87509999999997</v>
      </c>
      <c r="F91" s="166"/>
      <c r="G91" s="163">
        <f>G92+G93</f>
        <v>0</v>
      </c>
      <c r="H91" s="166"/>
      <c r="I91" s="163">
        <f>I92+I93</f>
        <v>0</v>
      </c>
      <c r="J91" s="166"/>
      <c r="K91" s="163">
        <f>K92+K93</f>
        <v>0</v>
      </c>
      <c r="L91" s="166"/>
      <c r="M91" s="163">
        <f>M92+M93</f>
        <v>0</v>
      </c>
      <c r="N91" s="166"/>
      <c r="O91" s="163">
        <f>O92+O93</f>
        <v>0</v>
      </c>
      <c r="P91" s="166"/>
      <c r="Q91" s="163">
        <f>Q92+Q93</f>
        <v>0</v>
      </c>
      <c r="R91" s="166"/>
      <c r="S91" s="163">
        <f>S92+S93</f>
        <v>0</v>
      </c>
      <c r="T91" s="164"/>
      <c r="U91" s="165">
        <f>U92+U93</f>
        <v>0</v>
      </c>
      <c r="V91" s="166"/>
      <c r="W91" s="166">
        <f>W92+W93</f>
        <v>0</v>
      </c>
      <c r="X91" s="166"/>
      <c r="Y91" s="166">
        <f>Y92+Y93</f>
        <v>0</v>
      </c>
      <c r="Z91" s="166"/>
      <c r="AA91" s="110">
        <f>SUM(C91:Z91)</f>
        <v>1094.739</v>
      </c>
    </row>
    <row r="92" spans="1:29" ht="15.75" x14ac:dyDescent="0.25">
      <c r="A92" s="139" t="s">
        <v>23</v>
      </c>
      <c r="B92" s="140"/>
      <c r="C92" s="141">
        <f>D81+D84+D89</f>
        <v>0</v>
      </c>
      <c r="D92" s="142"/>
      <c r="E92" s="143">
        <f>F81+F84+F89</f>
        <v>0</v>
      </c>
      <c r="F92" s="144"/>
      <c r="G92" s="143">
        <f>H81+H84+H89</f>
        <v>0</v>
      </c>
      <c r="H92" s="144"/>
      <c r="I92" s="143">
        <f>J81+J84+J89</f>
        <v>0</v>
      </c>
      <c r="J92" s="144"/>
      <c r="K92" s="143">
        <f>L81+L84+L89</f>
        <v>0</v>
      </c>
      <c r="L92" s="144"/>
      <c r="M92" s="143">
        <f>N81+N84+N89</f>
        <v>0</v>
      </c>
      <c r="N92" s="144"/>
      <c r="O92" s="143">
        <f>P81+P84+P89</f>
        <v>0</v>
      </c>
      <c r="P92" s="144"/>
      <c r="Q92" s="143">
        <f>R81+R84+R89</f>
        <v>0</v>
      </c>
      <c r="R92" s="144"/>
      <c r="S92" s="143">
        <f>T81+T84+T89</f>
        <v>0</v>
      </c>
      <c r="T92" s="145"/>
      <c r="U92" s="146">
        <f t="shared" ref="U92" si="84">V89+V81+V84</f>
        <v>0</v>
      </c>
      <c r="V92" s="144"/>
      <c r="W92" s="144">
        <f t="shared" ref="W92" si="85">X89+X81+X84</f>
        <v>0</v>
      </c>
      <c r="X92" s="144"/>
      <c r="Y92" s="144">
        <f t="shared" ref="Y92" si="86">Z89+Z81+Z84</f>
        <v>0</v>
      </c>
      <c r="Z92" s="144"/>
      <c r="AA92" s="111">
        <f>SUM(C92:Z92)</f>
        <v>0</v>
      </c>
      <c r="AC92" s="8"/>
    </row>
    <row r="93" spans="1:29" ht="16.5" thickBot="1" x14ac:dyDescent="0.3">
      <c r="A93" s="129" t="s">
        <v>25</v>
      </c>
      <c r="B93" s="130"/>
      <c r="C93" s="131">
        <f>D78+D79+D80+D83+D86+D87+D88</f>
        <v>539.86389999999994</v>
      </c>
      <c r="D93" s="132"/>
      <c r="E93" s="125">
        <f>F78+F79+F80+F83+F86+F87+F88</f>
        <v>554.87509999999997</v>
      </c>
      <c r="F93" s="128"/>
      <c r="G93" s="125">
        <f>H78+H79+H80+H83+H86+H87+H88</f>
        <v>0</v>
      </c>
      <c r="H93" s="128"/>
      <c r="I93" s="125">
        <f>J78+J79+J80+J83+J86+J87+J88</f>
        <v>0</v>
      </c>
      <c r="J93" s="128"/>
      <c r="K93" s="125">
        <f>L78+L79+L80+L83+L86+L87+L88</f>
        <v>0</v>
      </c>
      <c r="L93" s="128"/>
      <c r="M93" s="125">
        <f>N78+N79+N80+N83+N86+N87+N88</f>
        <v>0</v>
      </c>
      <c r="N93" s="128"/>
      <c r="O93" s="125">
        <f>P78+P79+P80+P83+P86+P87+P88</f>
        <v>0</v>
      </c>
      <c r="P93" s="128"/>
      <c r="Q93" s="125">
        <f>R78+R79+R80+R83+R86+R87+R88</f>
        <v>0</v>
      </c>
      <c r="R93" s="128"/>
      <c r="S93" s="125">
        <f>T78+T79+T80+T83+T86+T87+T88</f>
        <v>0</v>
      </c>
      <c r="T93" s="126"/>
      <c r="U93" s="127">
        <f>V88+V87+V86+V83+V80+V79+V78</f>
        <v>0</v>
      </c>
      <c r="V93" s="128"/>
      <c r="W93" s="128">
        <f>X88+X87+X86+X83+X80+X79+X78</f>
        <v>0</v>
      </c>
      <c r="X93" s="128"/>
      <c r="Y93" s="128">
        <f>Z88+Z87+Z86+Z83+Z80+Z79+Z78</f>
        <v>0</v>
      </c>
      <c r="Z93" s="128"/>
      <c r="AA93" s="112">
        <f>SUM(C93:Z93)</f>
        <v>1094.739</v>
      </c>
      <c r="AC93" s="8"/>
    </row>
    <row r="94" spans="1:29" x14ac:dyDescent="0.25">
      <c r="AC94" s="8"/>
    </row>
    <row r="96" spans="1:29" ht="21" x14ac:dyDescent="0.35">
      <c r="A96" s="84"/>
      <c r="B96" s="70"/>
      <c r="C96" s="16"/>
      <c r="D96" s="16"/>
      <c r="E96" s="16"/>
      <c r="F96" s="16"/>
      <c r="G96" s="16"/>
      <c r="H96" s="16"/>
      <c r="I96" s="16"/>
    </row>
    <row r="97" spans="1:9" ht="21" x14ac:dyDescent="0.35">
      <c r="A97" s="65"/>
      <c r="B97" s="70"/>
      <c r="C97" s="16"/>
      <c r="D97" s="16"/>
      <c r="E97" s="16"/>
      <c r="F97" s="16"/>
      <c r="G97" s="16"/>
      <c r="H97" s="16"/>
      <c r="I97" s="16"/>
    </row>
    <row r="98" spans="1:9" ht="18.75" x14ac:dyDescent="0.3">
      <c r="A98" s="84"/>
      <c r="B98" s="71"/>
      <c r="C98" s="71"/>
      <c r="D98" s="71"/>
      <c r="E98" s="71"/>
      <c r="F98" s="71"/>
      <c r="G98" s="71"/>
      <c r="H98" s="71"/>
      <c r="I98" s="71"/>
    </row>
  </sheetData>
  <mergeCells count="302">
    <mergeCell ref="A8:A10"/>
    <mergeCell ref="Y26:Z26"/>
    <mergeCell ref="U27:V27"/>
    <mergeCell ref="Q26:R26"/>
    <mergeCell ref="S26:T26"/>
    <mergeCell ref="Q27:R27"/>
    <mergeCell ref="S27:T27"/>
    <mergeCell ref="W27:X27"/>
    <mergeCell ref="Y27:Z27"/>
    <mergeCell ref="C26:D26"/>
    <mergeCell ref="C27:D27"/>
    <mergeCell ref="C23:C24"/>
    <mergeCell ref="E23:E24"/>
    <mergeCell ref="G23:G24"/>
    <mergeCell ref="A12:A13"/>
    <mergeCell ref="C15:C16"/>
    <mergeCell ref="E15:E16"/>
    <mergeCell ref="G15:G16"/>
    <mergeCell ref="I15:I16"/>
    <mergeCell ref="K15:K16"/>
    <mergeCell ref="M15:M16"/>
    <mergeCell ref="S23:S24"/>
    <mergeCell ref="Q23:Q24"/>
    <mergeCell ref="I23:I24"/>
    <mergeCell ref="Y28:Z28"/>
    <mergeCell ref="O18:O19"/>
    <mergeCell ref="Q18:Q19"/>
    <mergeCell ref="G18:G19"/>
    <mergeCell ref="I18:I19"/>
    <mergeCell ref="K18:K19"/>
    <mergeCell ref="A18:A19"/>
    <mergeCell ref="C18:C19"/>
    <mergeCell ref="E18:E19"/>
    <mergeCell ref="Q28:R28"/>
    <mergeCell ref="E26:F26"/>
    <mergeCell ref="E27:F27"/>
    <mergeCell ref="M18:M19"/>
    <mergeCell ref="E28:F28"/>
    <mergeCell ref="G26:H26"/>
    <mergeCell ref="G27:H27"/>
    <mergeCell ref="A23:A24"/>
    <mergeCell ref="U23:U24"/>
    <mergeCell ref="W23:W24"/>
    <mergeCell ref="G28:H28"/>
    <mergeCell ref="A27:B27"/>
    <mergeCell ref="A28:B28"/>
    <mergeCell ref="C28:D28"/>
    <mergeCell ref="A26:B26"/>
    <mergeCell ref="S28:T28"/>
    <mergeCell ref="U26:V26"/>
    <mergeCell ref="W26:X26"/>
    <mergeCell ref="I27:J27"/>
    <mergeCell ref="K27:L27"/>
    <mergeCell ref="M27:N27"/>
    <mergeCell ref="K28:L28"/>
    <mergeCell ref="M28:N28"/>
    <mergeCell ref="O26:P26"/>
    <mergeCell ref="O27:P27"/>
    <mergeCell ref="O28:P28"/>
    <mergeCell ref="I28:J28"/>
    <mergeCell ref="U28:V28"/>
    <mergeCell ref="W28:X28"/>
    <mergeCell ref="K23:K24"/>
    <mergeCell ref="M23:M24"/>
    <mergeCell ref="O23:O24"/>
    <mergeCell ref="S18:S19"/>
    <mergeCell ref="I6:J6"/>
    <mergeCell ref="K6:L6"/>
    <mergeCell ref="Y23:Y24"/>
    <mergeCell ref="O15:O16"/>
    <mergeCell ref="Q15:Q16"/>
    <mergeCell ref="S15:S16"/>
    <mergeCell ref="U15:U16"/>
    <mergeCell ref="W15:W16"/>
    <mergeCell ref="Y15:Y16"/>
    <mergeCell ref="U18:U19"/>
    <mergeCell ref="W18:W19"/>
    <mergeCell ref="Y18:Y19"/>
    <mergeCell ref="B41:B45"/>
    <mergeCell ref="A1:AA1"/>
    <mergeCell ref="A2:AA2"/>
    <mergeCell ref="A3:AA3"/>
    <mergeCell ref="A4:AA4"/>
    <mergeCell ref="AA8:AA10"/>
    <mergeCell ref="B8:B11"/>
    <mergeCell ref="AA6:AA7"/>
    <mergeCell ref="I26:J26"/>
    <mergeCell ref="K26:L26"/>
    <mergeCell ref="M26:N26"/>
    <mergeCell ref="A15:A16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A37:AA37"/>
    <mergeCell ref="A39:A40"/>
    <mergeCell ref="B39:B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A40"/>
    <mergeCell ref="A34:AA34"/>
    <mergeCell ref="A35:AA35"/>
    <mergeCell ref="W60:X60"/>
    <mergeCell ref="Y60:Z60"/>
    <mergeCell ref="K60:L60"/>
    <mergeCell ref="M60:N60"/>
    <mergeCell ref="O60:P60"/>
    <mergeCell ref="Q60:R60"/>
    <mergeCell ref="S60:T60"/>
    <mergeCell ref="U60:V60"/>
    <mergeCell ref="A60:B60"/>
    <mergeCell ref="C60:D60"/>
    <mergeCell ref="E60:F60"/>
    <mergeCell ref="G60:H60"/>
    <mergeCell ref="I60:J60"/>
    <mergeCell ref="A57:A58"/>
    <mergeCell ref="C57:C58"/>
    <mergeCell ref="E57:E58"/>
    <mergeCell ref="G57:G58"/>
    <mergeCell ref="I57:I58"/>
    <mergeCell ref="AA41:AA44"/>
    <mergeCell ref="A41:A44"/>
    <mergeCell ref="A46:A47"/>
    <mergeCell ref="A36:AA36"/>
    <mergeCell ref="W83:W84"/>
    <mergeCell ref="Y83:Y84"/>
    <mergeCell ref="A68:AA68"/>
    <mergeCell ref="A69:AA69"/>
    <mergeCell ref="A70:AA70"/>
    <mergeCell ref="A71:AA71"/>
    <mergeCell ref="A73:A74"/>
    <mergeCell ref="B73:B74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A74"/>
    <mergeCell ref="A75:A77"/>
    <mergeCell ref="B75:B78"/>
    <mergeCell ref="AA75:AA77"/>
    <mergeCell ref="A80:A81"/>
    <mergeCell ref="C80:C81"/>
    <mergeCell ref="E80:E81"/>
    <mergeCell ref="G80:G81"/>
    <mergeCell ref="I80:I81"/>
    <mergeCell ref="K80:K81"/>
    <mergeCell ref="M80:M81"/>
    <mergeCell ref="O80:O81"/>
    <mergeCell ref="Q80:Q81"/>
    <mergeCell ref="S80:S81"/>
    <mergeCell ref="U80:U81"/>
    <mergeCell ref="W80:W81"/>
    <mergeCell ref="Y80:Y81"/>
    <mergeCell ref="S88:S89"/>
    <mergeCell ref="U88:U89"/>
    <mergeCell ref="W88:W89"/>
    <mergeCell ref="Y88:Y89"/>
    <mergeCell ref="A83:A84"/>
    <mergeCell ref="C83:C84"/>
    <mergeCell ref="E83:E84"/>
    <mergeCell ref="G83:G84"/>
    <mergeCell ref="I83:I84"/>
    <mergeCell ref="K83:K84"/>
    <mergeCell ref="M83:M84"/>
    <mergeCell ref="A88:A89"/>
    <mergeCell ref="C88:C89"/>
    <mergeCell ref="E88:E89"/>
    <mergeCell ref="G88:G89"/>
    <mergeCell ref="I88:I89"/>
    <mergeCell ref="K88:K89"/>
    <mergeCell ref="M88:M89"/>
    <mergeCell ref="O88:O89"/>
    <mergeCell ref="Q88:Q89"/>
    <mergeCell ref="O83:O84"/>
    <mergeCell ref="Q83:Q84"/>
    <mergeCell ref="S83:S84"/>
    <mergeCell ref="U83:U84"/>
    <mergeCell ref="K92:L92"/>
    <mergeCell ref="M92:N92"/>
    <mergeCell ref="O92:P92"/>
    <mergeCell ref="Q92:R92"/>
    <mergeCell ref="S92:T92"/>
    <mergeCell ref="U92:V92"/>
    <mergeCell ref="W92:X92"/>
    <mergeCell ref="Y92:Z92"/>
    <mergeCell ref="A91:B91"/>
    <mergeCell ref="C91:D91"/>
    <mergeCell ref="E91:F91"/>
    <mergeCell ref="G91:H91"/>
    <mergeCell ref="I91:J91"/>
    <mergeCell ref="K91:L91"/>
    <mergeCell ref="M91:N91"/>
    <mergeCell ref="O91:P91"/>
    <mergeCell ref="Q91:R91"/>
    <mergeCell ref="O49:O50"/>
    <mergeCell ref="Q49:Q50"/>
    <mergeCell ref="S93:T93"/>
    <mergeCell ref="U93:V93"/>
    <mergeCell ref="W93:X93"/>
    <mergeCell ref="Y93:Z93"/>
    <mergeCell ref="A93:B93"/>
    <mergeCell ref="C93:D93"/>
    <mergeCell ref="E93:F93"/>
    <mergeCell ref="G93:H93"/>
    <mergeCell ref="I93:J93"/>
    <mergeCell ref="K93:L93"/>
    <mergeCell ref="M93:N93"/>
    <mergeCell ref="O93:P93"/>
    <mergeCell ref="Q93:R93"/>
    <mergeCell ref="S91:T91"/>
    <mergeCell ref="U91:V91"/>
    <mergeCell ref="W91:X91"/>
    <mergeCell ref="Y91:Z91"/>
    <mergeCell ref="A92:B92"/>
    <mergeCell ref="C92:D92"/>
    <mergeCell ref="E92:F92"/>
    <mergeCell ref="G92:H92"/>
    <mergeCell ref="I92:J92"/>
    <mergeCell ref="S49:S50"/>
    <mergeCell ref="U49:U50"/>
    <mergeCell ref="W49:W50"/>
    <mergeCell ref="Y49:Y50"/>
    <mergeCell ref="A52:A53"/>
    <mergeCell ref="C52:C53"/>
    <mergeCell ref="E52:E53"/>
    <mergeCell ref="G52:G53"/>
    <mergeCell ref="I52:I53"/>
    <mergeCell ref="K52:K53"/>
    <mergeCell ref="M52:M53"/>
    <mergeCell ref="O52:O53"/>
    <mergeCell ref="Q52:Q53"/>
    <mergeCell ref="S52:S53"/>
    <mergeCell ref="U52:U53"/>
    <mergeCell ref="W52:W53"/>
    <mergeCell ref="Y52:Y53"/>
    <mergeCell ref="A49:A50"/>
    <mergeCell ref="C49:C50"/>
    <mergeCell ref="E49:E50"/>
    <mergeCell ref="G49:G50"/>
    <mergeCell ref="I49:I50"/>
    <mergeCell ref="K49:K50"/>
    <mergeCell ref="M49:M50"/>
    <mergeCell ref="K57:K58"/>
    <mergeCell ref="M57:M58"/>
    <mergeCell ref="O57:O58"/>
    <mergeCell ref="Q57:Q58"/>
    <mergeCell ref="S57:S58"/>
    <mergeCell ref="U57:U58"/>
    <mergeCell ref="W57:W58"/>
    <mergeCell ref="Y57:Y58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S62:T62"/>
    <mergeCell ref="U62:V62"/>
    <mergeCell ref="W62:X62"/>
    <mergeCell ref="Y62:Z62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</mergeCells>
  <pageMargins left="0" right="0" top="0.15748031496062992" bottom="0.15748031496062992" header="0" footer="0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2022-02-09T04:31:07Z</cp:lastPrinted>
  <dcterms:created xsi:type="dcterms:W3CDTF">2017-03-10T04:38:13Z</dcterms:created>
  <dcterms:modified xsi:type="dcterms:W3CDTF">2022-03-09T01:03:31Z</dcterms:modified>
</cp:coreProperties>
</file>