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ноябрь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6" i="1" l="1"/>
  <c r="X18" i="1"/>
  <c r="X15" i="1"/>
  <c r="V18" i="1" l="1"/>
  <c r="V15" i="1"/>
  <c r="V12" i="1"/>
  <c r="S55" i="1" l="1"/>
  <c r="T49" i="1"/>
  <c r="T46" i="1"/>
  <c r="T23" i="1"/>
  <c r="S25" i="1"/>
  <c r="S26" i="1"/>
  <c r="S24" i="1" s="1"/>
  <c r="Q24" i="1"/>
  <c r="T18" i="1"/>
  <c r="T15" i="1"/>
  <c r="AA12" i="1"/>
  <c r="AA8" i="1"/>
  <c r="T11" i="1"/>
  <c r="V11" i="1"/>
  <c r="X11" i="1"/>
  <c r="Z11" i="1"/>
  <c r="R49" i="1" l="1"/>
  <c r="R46" i="1"/>
  <c r="Q26" i="1"/>
  <c r="Q25" i="1"/>
  <c r="R23" i="1"/>
  <c r="R18" i="1"/>
  <c r="R15" i="1"/>
  <c r="R8" i="1"/>
  <c r="R11" i="1"/>
  <c r="P11" i="1" l="1"/>
  <c r="P49" i="1" l="1"/>
  <c r="P46" i="1"/>
  <c r="N49" i="1"/>
  <c r="AA39" i="1"/>
  <c r="P23" i="1"/>
  <c r="O26" i="1"/>
  <c r="O25" i="1"/>
  <c r="M25" i="1"/>
  <c r="M24" i="1"/>
  <c r="P18" i="1"/>
  <c r="AA13" i="1"/>
  <c r="AA15" i="1"/>
  <c r="P15" i="1"/>
  <c r="O24" i="1" l="1"/>
  <c r="M54" i="1"/>
  <c r="N46" i="1"/>
  <c r="L23" i="1"/>
  <c r="N23" i="1"/>
  <c r="K24" i="1"/>
  <c r="M26" i="1"/>
  <c r="AA20" i="1"/>
  <c r="AA19" i="1"/>
  <c r="N18" i="1"/>
  <c r="N15" i="1"/>
  <c r="N11" i="1"/>
  <c r="L49" i="1" l="1"/>
  <c r="L46" i="1"/>
  <c r="K26" i="1"/>
  <c r="K25" i="1"/>
  <c r="L18" i="1"/>
  <c r="L15" i="1"/>
  <c r="L11" i="1"/>
  <c r="J49" i="1" l="1"/>
  <c r="J46" i="1"/>
  <c r="I26" i="1"/>
  <c r="I24" i="1" s="1"/>
  <c r="I25" i="1"/>
  <c r="H23" i="1"/>
  <c r="J23" i="1"/>
  <c r="J18" i="1"/>
  <c r="H15" i="1"/>
  <c r="J15" i="1"/>
  <c r="J11" i="1"/>
  <c r="H49" i="1" l="1"/>
  <c r="F49" i="1"/>
  <c r="H46" i="1"/>
  <c r="G25" i="1"/>
  <c r="H11" i="1"/>
  <c r="G26" i="1" s="1"/>
  <c r="G24" i="1" s="1"/>
  <c r="H18" i="1" l="1"/>
  <c r="AA52" i="1" l="1"/>
  <c r="AA47" i="1"/>
  <c r="AA45" i="1"/>
  <c r="AA43" i="1"/>
  <c r="F46" i="1"/>
  <c r="AA22" i="1"/>
  <c r="AA21" i="1"/>
  <c r="AA17" i="1"/>
  <c r="AA16" i="1"/>
  <c r="AA14" i="1"/>
  <c r="E25" i="1"/>
  <c r="F23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P54" i="1"/>
  <c r="R54" i="1"/>
  <c r="D54" i="1"/>
  <c r="H54" i="1"/>
  <c r="J54" i="1"/>
  <c r="K54" i="1"/>
  <c r="T54" i="1"/>
  <c r="Y56" i="1" l="1"/>
  <c r="W56" i="1"/>
  <c r="U56" i="1"/>
  <c r="Z54" i="1"/>
  <c r="X54" i="1"/>
  <c r="V54" i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54" i="1" l="1"/>
  <c r="AA46" i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4" i="1" l="1"/>
  <c r="U26" i="1" l="1"/>
  <c r="AA26" i="1" s="1"/>
  <c r="U24" i="1" l="1"/>
  <c r="AA24" i="1" s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<sst xmlns="http://schemas.openxmlformats.org/spreadsheetml/2006/main" count="134" uniqueCount="38">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</sst>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/>
    <xf numFmtId="165" fontId="16" fillId="0" borderId="0" xfId="0" applyNumberFormat="1" applyFont="1" applyFill="1" applyAlignment="1"/>
    <xf numFmtId="165" fontId="14" fillId="0" borderId="0" xfId="0" applyNumberFormat="1" applyFont="1" applyFill="1" applyAlignment="1"/>
    <xf numFmtId="2" fontId="6" fillId="0" borderId="28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45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6" fillId="0" borderId="26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C31" sqref="AC3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1:32" ht="20.25" x14ac:dyDescent="0.25">
      <c r="A2" s="141" t="s">
        <v>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32" ht="20.25" x14ac:dyDescent="0.25">
      <c r="A3" s="141" t="s">
        <v>29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32" ht="20.25" x14ac:dyDescent="0.25">
      <c r="A4" s="184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6" t="s">
        <v>13</v>
      </c>
      <c r="B6" s="188" t="s">
        <v>15</v>
      </c>
      <c r="C6" s="190" t="s">
        <v>0</v>
      </c>
      <c r="D6" s="191"/>
      <c r="E6" s="190" t="s">
        <v>1</v>
      </c>
      <c r="F6" s="191"/>
      <c r="G6" s="190" t="s">
        <v>2</v>
      </c>
      <c r="H6" s="191"/>
      <c r="I6" s="190" t="s">
        <v>3</v>
      </c>
      <c r="J6" s="191"/>
      <c r="K6" s="190" t="s">
        <v>4</v>
      </c>
      <c r="L6" s="191"/>
      <c r="M6" s="190" t="s">
        <v>5</v>
      </c>
      <c r="N6" s="191"/>
      <c r="O6" s="190" t="s">
        <v>6</v>
      </c>
      <c r="P6" s="191"/>
      <c r="Q6" s="190" t="s">
        <v>7</v>
      </c>
      <c r="R6" s="191"/>
      <c r="S6" s="190" t="s">
        <v>8</v>
      </c>
      <c r="T6" s="191"/>
      <c r="U6" s="190" t="s">
        <v>9</v>
      </c>
      <c r="V6" s="191"/>
      <c r="W6" s="190" t="s">
        <v>10</v>
      </c>
      <c r="X6" s="191"/>
      <c r="Y6" s="190" t="s">
        <v>11</v>
      </c>
      <c r="Z6" s="191"/>
      <c r="AA6" s="152" t="s">
        <v>12</v>
      </c>
    </row>
    <row r="7" spans="1:32" ht="81.95" customHeight="1" thickBot="1" x14ac:dyDescent="0.3">
      <c r="A7" s="187"/>
      <c r="B7" s="189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2"/>
      <c r="AB7" s="4"/>
      <c r="AC7" s="4"/>
      <c r="AD7" s="4"/>
      <c r="AE7" s="14"/>
    </row>
    <row r="8" spans="1:32" ht="15.75" x14ac:dyDescent="0.25">
      <c r="A8" s="152" t="s">
        <v>16</v>
      </c>
      <c r="B8" s="197" t="s">
        <v>17</v>
      </c>
      <c r="C8" s="74">
        <v>3.67</v>
      </c>
      <c r="D8" s="75">
        <v>1217.5039999999999</v>
      </c>
      <c r="E8" s="76">
        <v>3.67</v>
      </c>
      <c r="F8" s="75">
        <v>1046.2809999999999</v>
      </c>
      <c r="G8" s="76">
        <v>3.67</v>
      </c>
      <c r="H8" s="75">
        <v>1068.67</v>
      </c>
      <c r="I8" s="76">
        <v>3.67</v>
      </c>
      <c r="J8" s="75">
        <v>1025.3910000000001</v>
      </c>
      <c r="K8" s="76">
        <v>3.67</v>
      </c>
      <c r="L8" s="75">
        <v>950.91300000000001</v>
      </c>
      <c r="M8" s="76">
        <v>3.67</v>
      </c>
      <c r="N8" s="75">
        <v>833.09199999999998</v>
      </c>
      <c r="O8" s="76">
        <v>3.8</v>
      </c>
      <c r="P8" s="75">
        <v>767.37599999999998</v>
      </c>
      <c r="Q8" s="76">
        <v>3.8</v>
      </c>
      <c r="R8" s="75">
        <f>807.37-0.004</f>
        <v>807.36599999999999</v>
      </c>
      <c r="S8" s="117">
        <v>3.8</v>
      </c>
      <c r="T8" s="99">
        <v>717.29</v>
      </c>
      <c r="U8" s="140">
        <v>3.8</v>
      </c>
      <c r="V8" s="99">
        <v>886.29499999999996</v>
      </c>
      <c r="W8" s="76">
        <v>3.8</v>
      </c>
      <c r="X8" s="99">
        <v>921.63</v>
      </c>
      <c r="Y8" s="76"/>
      <c r="Z8" s="117"/>
      <c r="AA8" s="195">
        <f>SUM(D8:D10,F8:F10,H8:H10,J8:J10,L8:L10,N8:N10,P8:P10,R8:R10,T8:T10,V8:V10,X8:X10,Z8:Z10)</f>
        <v>10992.336000000001</v>
      </c>
      <c r="AC8" s="4"/>
      <c r="AF8" s="14"/>
    </row>
    <row r="9" spans="1:32" ht="16.5" customHeight="1" x14ac:dyDescent="0.25">
      <c r="A9" s="228"/>
      <c r="B9" s="198"/>
      <c r="C9" s="77">
        <v>2.71</v>
      </c>
      <c r="D9" s="72">
        <v>36.677999999999997</v>
      </c>
      <c r="E9" s="71">
        <v>2.71</v>
      </c>
      <c r="F9" s="72">
        <v>31.85</v>
      </c>
      <c r="G9" s="71">
        <v>2.71</v>
      </c>
      <c r="H9" s="72">
        <v>34.243000000000002</v>
      </c>
      <c r="I9" s="71">
        <v>2.71</v>
      </c>
      <c r="J9" s="72">
        <v>27.263999999999999</v>
      </c>
      <c r="K9" s="71">
        <v>2.71</v>
      </c>
      <c r="L9" s="72">
        <v>25.448</v>
      </c>
      <c r="M9" s="71">
        <v>2.71</v>
      </c>
      <c r="N9" s="72">
        <v>20.465</v>
      </c>
      <c r="O9" s="71">
        <v>2.81</v>
      </c>
      <c r="P9" s="72">
        <v>12.494</v>
      </c>
      <c r="Q9" s="71">
        <v>2.81</v>
      </c>
      <c r="R9" s="72">
        <v>13.404999999999999</v>
      </c>
      <c r="S9" s="73">
        <v>2.81</v>
      </c>
      <c r="T9" s="232">
        <v>8.2919999999999998</v>
      </c>
      <c r="U9" s="73">
        <v>2.81</v>
      </c>
      <c r="V9" s="232">
        <v>11.715999999999999</v>
      </c>
      <c r="W9" s="71">
        <v>2.81</v>
      </c>
      <c r="X9" s="232">
        <v>19.175999999999998</v>
      </c>
      <c r="Y9" s="71"/>
      <c r="Z9" s="73"/>
      <c r="AA9" s="196"/>
      <c r="AC9" s="4"/>
      <c r="AF9" s="14"/>
    </row>
    <row r="10" spans="1:32" ht="16.5" thickBot="1" x14ac:dyDescent="0.3">
      <c r="A10" s="228"/>
      <c r="B10" s="198"/>
      <c r="C10" s="77">
        <v>4.67</v>
      </c>
      <c r="D10" s="72">
        <v>80.028000000000006</v>
      </c>
      <c r="E10" s="71">
        <v>4.67</v>
      </c>
      <c r="F10" s="72">
        <v>66.875</v>
      </c>
      <c r="G10" s="71">
        <v>4.67</v>
      </c>
      <c r="H10" s="72">
        <v>68.072999999999993</v>
      </c>
      <c r="I10" s="71">
        <v>4.67</v>
      </c>
      <c r="J10" s="72">
        <v>52.929000000000002</v>
      </c>
      <c r="K10" s="71">
        <v>4.67</v>
      </c>
      <c r="L10" s="72">
        <v>49.737000000000002</v>
      </c>
      <c r="M10" s="71">
        <v>4.67</v>
      </c>
      <c r="N10" s="72">
        <v>39.148000000000003</v>
      </c>
      <c r="O10" s="71">
        <v>4.84</v>
      </c>
      <c r="P10" s="72">
        <v>26.928999999999998</v>
      </c>
      <c r="Q10" s="71">
        <v>4.84</v>
      </c>
      <c r="R10" s="72">
        <v>31.437000000000001</v>
      </c>
      <c r="S10" s="73">
        <v>4.84</v>
      </c>
      <c r="T10" s="232">
        <v>21.09</v>
      </c>
      <c r="U10" s="73">
        <v>4.84</v>
      </c>
      <c r="V10" s="232">
        <v>30.346</v>
      </c>
      <c r="W10" s="71">
        <v>4.84</v>
      </c>
      <c r="X10" s="232">
        <v>42.905000000000001</v>
      </c>
      <c r="Y10" s="71"/>
      <c r="Z10" s="73"/>
      <c r="AA10" s="196"/>
      <c r="AC10" s="4"/>
      <c r="AD10" s="4"/>
    </row>
    <row r="11" spans="1:32" ht="16.5" thickBot="1" x14ac:dyDescent="0.3">
      <c r="A11" s="66" t="s">
        <v>26</v>
      </c>
      <c r="B11" s="199"/>
      <c r="C11" s="85"/>
      <c r="D11" s="86">
        <f>D8+D9+D10</f>
        <v>1334.2099999999998</v>
      </c>
      <c r="E11" s="86"/>
      <c r="F11" s="86">
        <f>F8+F9+F10</f>
        <v>1145.0059999999999</v>
      </c>
      <c r="G11" s="86"/>
      <c r="H11" s="86">
        <f t="shared" ref="H11:Z11" si="0">H8+H9+H10</f>
        <v>1170.9860000000001</v>
      </c>
      <c r="I11" s="86"/>
      <c r="J11" s="86">
        <f t="shared" si="0"/>
        <v>1105.5840000000001</v>
      </c>
      <c r="K11" s="86"/>
      <c r="L11" s="86">
        <f t="shared" si="0"/>
        <v>1026.098</v>
      </c>
      <c r="M11" s="86"/>
      <c r="N11" s="86">
        <f t="shared" si="0"/>
        <v>892.70500000000004</v>
      </c>
      <c r="O11" s="86"/>
      <c r="P11" s="86">
        <f t="shared" si="0"/>
        <v>806.79899999999998</v>
      </c>
      <c r="Q11" s="86"/>
      <c r="R11" s="86">
        <f t="shared" si="0"/>
        <v>852.20799999999997</v>
      </c>
      <c r="S11" s="86"/>
      <c r="T11" s="86">
        <f t="shared" si="0"/>
        <v>746.67200000000003</v>
      </c>
      <c r="U11" s="86"/>
      <c r="V11" s="86">
        <f t="shared" si="0"/>
        <v>928.35699999999997</v>
      </c>
      <c r="W11" s="86"/>
      <c r="X11" s="86">
        <f t="shared" si="0"/>
        <v>983.71100000000001</v>
      </c>
      <c r="Y11" s="86"/>
      <c r="Z11" s="86">
        <f t="shared" si="0"/>
        <v>0</v>
      </c>
      <c r="AA11" s="88">
        <f>V11+X11+Z11</f>
        <v>1912.068</v>
      </c>
      <c r="AC11" s="4"/>
      <c r="AD11" s="4"/>
      <c r="AE11" s="4"/>
    </row>
    <row r="12" spans="1:32" ht="98.45" customHeight="1" thickBot="1" x14ac:dyDescent="0.3">
      <c r="A12" s="89" t="s">
        <v>30</v>
      </c>
      <c r="B12" s="90" t="s">
        <v>17</v>
      </c>
      <c r="C12" s="91">
        <v>5</v>
      </c>
      <c r="D12" s="92">
        <v>218.99199999999999</v>
      </c>
      <c r="E12" s="93">
        <v>5</v>
      </c>
      <c r="F12" s="92">
        <v>215.874</v>
      </c>
      <c r="G12" s="93">
        <v>5</v>
      </c>
      <c r="H12" s="92">
        <v>216.97399999999999</v>
      </c>
      <c r="I12" s="93">
        <v>5</v>
      </c>
      <c r="J12" s="92">
        <v>167.99600000000001</v>
      </c>
      <c r="K12" s="93">
        <v>5</v>
      </c>
      <c r="L12" s="92">
        <v>144.23699999999999</v>
      </c>
      <c r="M12" s="93">
        <v>5</v>
      </c>
      <c r="N12" s="92">
        <v>162.96799999999999</v>
      </c>
      <c r="O12" s="93">
        <v>5.99</v>
      </c>
      <c r="P12" s="92">
        <v>150.97499999999999</v>
      </c>
      <c r="Q12" s="93">
        <v>5.99</v>
      </c>
      <c r="R12" s="92">
        <v>163.30799999999999</v>
      </c>
      <c r="S12" s="94">
        <v>5.99</v>
      </c>
      <c r="T12" s="95">
        <v>141.143</v>
      </c>
      <c r="U12" s="96">
        <v>5.99</v>
      </c>
      <c r="V12" s="95">
        <f>131.365+18.05</f>
        <v>149.41500000000002</v>
      </c>
      <c r="W12" s="94">
        <v>5.99</v>
      </c>
      <c r="X12" s="95">
        <v>171.62</v>
      </c>
      <c r="Y12" s="94"/>
      <c r="Z12" s="95"/>
      <c r="AA12" s="97">
        <f>D12+F12+H12+J12+L12+N12+P12+R12+T12+V12+X12+Z12</f>
        <v>1903.502</v>
      </c>
      <c r="AB12" s="4"/>
      <c r="AC12" s="4"/>
      <c r="AD12" s="20"/>
    </row>
    <row r="13" spans="1:32" ht="24.75" customHeight="1" x14ac:dyDescent="0.25">
      <c r="A13" s="202" t="s">
        <v>31</v>
      </c>
      <c r="B13" s="98" t="s">
        <v>17</v>
      </c>
      <c r="C13" s="211">
        <v>5</v>
      </c>
      <c r="D13" s="75">
        <v>85.23</v>
      </c>
      <c r="E13" s="207">
        <v>5</v>
      </c>
      <c r="F13" s="75">
        <v>81.043999999999997</v>
      </c>
      <c r="G13" s="207">
        <v>5</v>
      </c>
      <c r="H13" s="75">
        <v>82.525000000000006</v>
      </c>
      <c r="I13" s="207">
        <v>5</v>
      </c>
      <c r="J13" s="75">
        <v>66.790000000000006</v>
      </c>
      <c r="K13" s="207">
        <v>5</v>
      </c>
      <c r="L13" s="75">
        <v>44.823999999999998</v>
      </c>
      <c r="M13" s="207">
        <v>5</v>
      </c>
      <c r="N13" s="75">
        <v>47.290999999999997</v>
      </c>
      <c r="O13" s="205">
        <v>5.99</v>
      </c>
      <c r="P13" s="75">
        <v>53.03</v>
      </c>
      <c r="Q13" s="207">
        <v>5.99</v>
      </c>
      <c r="R13" s="75">
        <v>48.381999999999998</v>
      </c>
      <c r="S13" s="209">
        <v>5.99</v>
      </c>
      <c r="T13" s="99">
        <v>52.89</v>
      </c>
      <c r="U13" s="207">
        <v>5.99</v>
      </c>
      <c r="V13" s="99">
        <v>55.145000000000003</v>
      </c>
      <c r="W13" s="209">
        <v>5.99</v>
      </c>
      <c r="X13" s="99">
        <v>62.408999999999999</v>
      </c>
      <c r="Y13" s="203"/>
      <c r="Z13" s="99"/>
      <c r="AA13" s="100">
        <f>D13+F13+H13+J13+L13+N13+P13+R13+T13+V13+X13+Z13</f>
        <v>679.56000000000006</v>
      </c>
      <c r="AB13" s="4"/>
      <c r="AC13" s="4"/>
    </row>
    <row r="14" spans="1:32" ht="72" customHeight="1" thickBot="1" x14ac:dyDescent="0.3">
      <c r="A14" s="172"/>
      <c r="B14" s="79" t="s">
        <v>24</v>
      </c>
      <c r="C14" s="212"/>
      <c r="D14" s="86">
        <v>629.31500000000005</v>
      </c>
      <c r="E14" s="208"/>
      <c r="F14" s="86">
        <v>372.06</v>
      </c>
      <c r="G14" s="208"/>
      <c r="H14" s="86">
        <v>369.726</v>
      </c>
      <c r="I14" s="208"/>
      <c r="J14" s="86">
        <v>309.85700000000003</v>
      </c>
      <c r="K14" s="208"/>
      <c r="L14" s="86">
        <v>232.684</v>
      </c>
      <c r="M14" s="208"/>
      <c r="N14" s="86">
        <v>318.46499999999997</v>
      </c>
      <c r="O14" s="206"/>
      <c r="P14" s="86">
        <v>223.80699999999999</v>
      </c>
      <c r="Q14" s="208"/>
      <c r="R14" s="86">
        <v>239.42500000000001</v>
      </c>
      <c r="S14" s="210"/>
      <c r="T14" s="87">
        <v>244.08699999999999</v>
      </c>
      <c r="U14" s="208"/>
      <c r="V14" s="87">
        <v>210.953</v>
      </c>
      <c r="W14" s="210"/>
      <c r="X14" s="87">
        <v>331.572</v>
      </c>
      <c r="Y14" s="204"/>
      <c r="Z14" s="87"/>
      <c r="AA14" s="88">
        <f t="shared" ref="AA14:AA23" si="1">D14+F14+H14+J14+L14+N14+P14+R14+T14+V14+X14+Z14</f>
        <v>3481.951</v>
      </c>
      <c r="AB14" s="4"/>
      <c r="AC14" s="4"/>
      <c r="AD14" s="4"/>
    </row>
    <row r="15" spans="1:32" ht="35.450000000000003" customHeight="1" thickBot="1" x14ac:dyDescent="0.3">
      <c r="A15" s="101" t="s">
        <v>27</v>
      </c>
      <c r="B15" s="90"/>
      <c r="C15" s="102"/>
      <c r="D15" s="92">
        <f>D13+D14</f>
        <v>714.54500000000007</v>
      </c>
      <c r="E15" s="92"/>
      <c r="F15" s="92">
        <f t="shared" ref="F15:N15" si="2">F13+F14</f>
        <v>453.10399999999998</v>
      </c>
      <c r="G15" s="92"/>
      <c r="H15" s="92">
        <f>H13+H14</f>
        <v>452.25099999999998</v>
      </c>
      <c r="I15" s="92"/>
      <c r="J15" s="92">
        <f t="shared" si="2"/>
        <v>376.64700000000005</v>
      </c>
      <c r="K15" s="92"/>
      <c r="L15" s="92">
        <f t="shared" si="2"/>
        <v>277.50799999999998</v>
      </c>
      <c r="M15" s="92"/>
      <c r="N15" s="92">
        <f t="shared" si="2"/>
        <v>365.75599999999997</v>
      </c>
      <c r="O15" s="92"/>
      <c r="P15" s="92">
        <f>P13+P14</f>
        <v>276.83699999999999</v>
      </c>
      <c r="Q15" s="92"/>
      <c r="R15" s="92">
        <f t="shared" ref="R15:X15" si="3">R13+R14</f>
        <v>287.80700000000002</v>
      </c>
      <c r="S15" s="92"/>
      <c r="T15" s="92">
        <f t="shared" si="3"/>
        <v>296.97699999999998</v>
      </c>
      <c r="U15" s="92"/>
      <c r="V15" s="92">
        <f t="shared" si="3"/>
        <v>266.09800000000001</v>
      </c>
      <c r="W15" s="92"/>
      <c r="X15" s="92">
        <f t="shared" si="3"/>
        <v>393.98099999999999</v>
      </c>
      <c r="Y15" s="95"/>
      <c r="Z15" s="95"/>
      <c r="AA15" s="97">
        <f>D15+F15+H15+J15+L15+N15+P15+R15+T15+V15+X15+Z15</f>
        <v>4161.5109999999995</v>
      </c>
      <c r="AB15" s="4"/>
      <c r="AC15" s="4"/>
      <c r="AD15" s="4"/>
    </row>
    <row r="16" spans="1:32" ht="38.1" customHeight="1" thickBot="1" x14ac:dyDescent="0.3">
      <c r="A16" s="182" t="s">
        <v>19</v>
      </c>
      <c r="B16" s="78" t="s">
        <v>17</v>
      </c>
      <c r="C16" s="223">
        <v>5</v>
      </c>
      <c r="D16" s="125">
        <v>240.04900000000001</v>
      </c>
      <c r="E16" s="213">
        <v>5</v>
      </c>
      <c r="F16" s="116">
        <v>165.47900000000001</v>
      </c>
      <c r="G16" s="213">
        <v>5</v>
      </c>
      <c r="H16" s="116">
        <v>188.52500000000001</v>
      </c>
      <c r="I16" s="213">
        <v>5</v>
      </c>
      <c r="J16" s="116">
        <v>161.25800000000001</v>
      </c>
      <c r="K16" s="213">
        <v>5</v>
      </c>
      <c r="L16" s="125">
        <v>152.191</v>
      </c>
      <c r="M16" s="213">
        <v>5</v>
      </c>
      <c r="N16" s="75">
        <v>72.45</v>
      </c>
      <c r="O16" s="213">
        <v>5.99</v>
      </c>
      <c r="P16" s="75">
        <v>53.988</v>
      </c>
      <c r="Q16" s="213">
        <v>5.99</v>
      </c>
      <c r="R16" s="75">
        <v>46.259</v>
      </c>
      <c r="S16" s="213">
        <v>5.99</v>
      </c>
      <c r="T16" s="75">
        <v>49.328000000000003</v>
      </c>
      <c r="U16" s="213">
        <v>5.99</v>
      </c>
      <c r="V16" s="75">
        <v>87.828000000000003</v>
      </c>
      <c r="W16" s="213">
        <v>5.99</v>
      </c>
      <c r="X16" s="75">
        <v>129.07400000000001</v>
      </c>
      <c r="Y16" s="213"/>
      <c r="Z16" s="75"/>
      <c r="AA16" s="100">
        <f t="shared" si="1"/>
        <v>1346.4290000000001</v>
      </c>
      <c r="AB16" s="4"/>
      <c r="AD16" s="14"/>
    </row>
    <row r="17" spans="1:35" ht="43.5" customHeight="1" thickBot="1" x14ac:dyDescent="0.3">
      <c r="A17" s="183"/>
      <c r="B17" s="78" t="s">
        <v>24</v>
      </c>
      <c r="C17" s="224"/>
      <c r="D17" s="126">
        <v>17.52</v>
      </c>
      <c r="E17" s="214"/>
      <c r="F17" s="118">
        <v>8.56</v>
      </c>
      <c r="G17" s="214"/>
      <c r="H17" s="118">
        <v>0</v>
      </c>
      <c r="I17" s="214"/>
      <c r="J17" s="118">
        <v>9.1199999999999992</v>
      </c>
      <c r="K17" s="214"/>
      <c r="L17" s="86">
        <v>17.2</v>
      </c>
      <c r="M17" s="214"/>
      <c r="N17" s="86">
        <v>0</v>
      </c>
      <c r="O17" s="214"/>
      <c r="P17" s="86">
        <v>4.7770000000000001</v>
      </c>
      <c r="Q17" s="214"/>
      <c r="R17" s="86">
        <v>0</v>
      </c>
      <c r="S17" s="214"/>
      <c r="T17" s="86">
        <v>0</v>
      </c>
      <c r="U17" s="215"/>
      <c r="V17" s="86">
        <v>1.087</v>
      </c>
      <c r="W17" s="214"/>
      <c r="X17" s="86">
        <v>12.856</v>
      </c>
      <c r="Y17" s="214"/>
      <c r="Z17" s="86"/>
      <c r="AA17" s="88">
        <f t="shared" si="1"/>
        <v>71.11999999999999</v>
      </c>
      <c r="AB17" s="4"/>
      <c r="AD17" s="14"/>
    </row>
    <row r="18" spans="1:35" ht="41.1" customHeight="1" thickBot="1" x14ac:dyDescent="0.3">
      <c r="A18" s="103" t="s">
        <v>34</v>
      </c>
      <c r="B18" s="90"/>
      <c r="C18" s="104"/>
      <c r="D18" s="127">
        <f>D16+D17</f>
        <v>257.56900000000002</v>
      </c>
      <c r="E18" s="127"/>
      <c r="F18" s="127">
        <f t="shared" ref="F18:X18" si="4">F16+F17</f>
        <v>174.03900000000002</v>
      </c>
      <c r="G18" s="127"/>
      <c r="H18" s="127">
        <f t="shared" si="4"/>
        <v>188.52500000000001</v>
      </c>
      <c r="I18" s="127"/>
      <c r="J18" s="127">
        <f t="shared" si="4"/>
        <v>170.37800000000001</v>
      </c>
      <c r="K18" s="127"/>
      <c r="L18" s="127">
        <f t="shared" si="4"/>
        <v>169.39099999999999</v>
      </c>
      <c r="M18" s="127"/>
      <c r="N18" s="127">
        <f t="shared" si="4"/>
        <v>72.45</v>
      </c>
      <c r="O18" s="127"/>
      <c r="P18" s="127">
        <f t="shared" si="4"/>
        <v>58.765000000000001</v>
      </c>
      <c r="Q18" s="127"/>
      <c r="R18" s="127">
        <f t="shared" si="4"/>
        <v>46.259</v>
      </c>
      <c r="S18" s="127"/>
      <c r="T18" s="127">
        <f t="shared" si="4"/>
        <v>49.328000000000003</v>
      </c>
      <c r="U18" s="127"/>
      <c r="V18" s="127">
        <f t="shared" si="4"/>
        <v>88.915000000000006</v>
      </c>
      <c r="W18" s="127"/>
      <c r="X18" s="127">
        <f t="shared" si="4"/>
        <v>141.93</v>
      </c>
      <c r="Y18" s="105"/>
      <c r="Z18" s="92"/>
      <c r="AA18" s="97">
        <f t="shared" si="1"/>
        <v>1417.5490000000002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8" t="s">
        <v>17</v>
      </c>
      <c r="C19" s="106">
        <v>3.6</v>
      </c>
      <c r="D19" s="107">
        <v>24.263000000000002</v>
      </c>
      <c r="E19" s="108">
        <v>3.6</v>
      </c>
      <c r="F19" s="107">
        <v>23.41</v>
      </c>
      <c r="G19" s="108">
        <v>3.6</v>
      </c>
      <c r="H19" s="107">
        <v>23.928999999999998</v>
      </c>
      <c r="I19" s="108">
        <v>3.6</v>
      </c>
      <c r="J19" s="107">
        <v>20.774999999999999</v>
      </c>
      <c r="K19" s="108">
        <v>3.6</v>
      </c>
      <c r="L19" s="107">
        <v>24.021000000000001</v>
      </c>
      <c r="M19" s="108">
        <v>3.6</v>
      </c>
      <c r="N19" s="107">
        <v>19.279</v>
      </c>
      <c r="O19" s="108">
        <v>4.5999999999999996</v>
      </c>
      <c r="P19" s="107">
        <v>25.181999999999999</v>
      </c>
      <c r="Q19" s="108">
        <v>4.5999999999999996</v>
      </c>
      <c r="R19" s="107">
        <v>23.579000000000001</v>
      </c>
      <c r="S19" s="109">
        <v>4.5999999999999996</v>
      </c>
      <c r="T19" s="110">
        <v>22.184000000000001</v>
      </c>
      <c r="U19" s="108">
        <v>4.5999999999999996</v>
      </c>
      <c r="V19" s="110">
        <v>25.074000000000002</v>
      </c>
      <c r="W19" s="109">
        <v>4.5999999999999996</v>
      </c>
      <c r="X19" s="110">
        <v>26.949000000000002</v>
      </c>
      <c r="Y19" s="109"/>
      <c r="Z19" s="110"/>
      <c r="AA19" s="111">
        <f>D19+F19+H19+J19+L19+N19+P19+R19+T19+V19+X19+Z19</f>
        <v>258.64500000000004</v>
      </c>
      <c r="AB19" s="4"/>
      <c r="AC19" s="12"/>
      <c r="AD19" s="14"/>
      <c r="AI19" s="4"/>
    </row>
    <row r="20" spans="1:35" ht="100.5" customHeight="1" thickBot="1" x14ac:dyDescent="0.3">
      <c r="A20" s="89" t="s">
        <v>21</v>
      </c>
      <c r="B20" s="90" t="s">
        <v>17</v>
      </c>
      <c r="C20" s="91">
        <v>3.6</v>
      </c>
      <c r="D20" s="92">
        <v>107.765</v>
      </c>
      <c r="E20" s="93">
        <v>3.6</v>
      </c>
      <c r="F20" s="92">
        <v>94.5</v>
      </c>
      <c r="G20" s="93">
        <v>3.6</v>
      </c>
      <c r="H20" s="92">
        <v>90.707999999999998</v>
      </c>
      <c r="I20" s="93">
        <v>3.6</v>
      </c>
      <c r="J20" s="92">
        <v>85.677000000000007</v>
      </c>
      <c r="K20" s="93">
        <v>3.6</v>
      </c>
      <c r="L20" s="92">
        <v>78.674000000000007</v>
      </c>
      <c r="M20" s="93">
        <v>3.6</v>
      </c>
      <c r="N20" s="92">
        <v>74.753</v>
      </c>
      <c r="O20" s="93">
        <v>4.5999999999999996</v>
      </c>
      <c r="P20" s="92">
        <v>99.533000000000001</v>
      </c>
      <c r="Q20" s="93">
        <v>4.5999999999999996</v>
      </c>
      <c r="R20" s="92">
        <v>78.206000000000003</v>
      </c>
      <c r="S20" s="112">
        <v>4.5999999999999996</v>
      </c>
      <c r="T20" s="95">
        <v>81.105999999999995</v>
      </c>
      <c r="U20" s="93">
        <v>4.5999999999999996</v>
      </c>
      <c r="V20" s="95">
        <v>78.718000000000004</v>
      </c>
      <c r="W20" s="112">
        <v>4.5999999999999996</v>
      </c>
      <c r="X20" s="95">
        <v>97.727000000000004</v>
      </c>
      <c r="Y20" s="112"/>
      <c r="Z20" s="95"/>
      <c r="AA20" s="97">
        <f>D20+F20+H20+J20+L20+N20+P20+R20+T20+V20+X20+Z20</f>
        <v>967.36699999999996</v>
      </c>
      <c r="AB20" s="4"/>
      <c r="AC20" s="4"/>
      <c r="AD20" s="14"/>
    </row>
    <row r="21" spans="1:35" ht="61.5" customHeight="1" x14ac:dyDescent="0.25">
      <c r="A21" s="152" t="s">
        <v>22</v>
      </c>
      <c r="B21" s="80" t="s">
        <v>17</v>
      </c>
      <c r="C21" s="211">
        <v>5</v>
      </c>
      <c r="D21" s="75">
        <v>753.49900000000002</v>
      </c>
      <c r="E21" s="207">
        <v>5</v>
      </c>
      <c r="F21" s="75">
        <v>824.42600000000004</v>
      </c>
      <c r="G21" s="207">
        <v>5</v>
      </c>
      <c r="H21" s="75">
        <v>395.14100000000002</v>
      </c>
      <c r="I21" s="207">
        <v>5</v>
      </c>
      <c r="J21" s="75">
        <v>373.49200000000002</v>
      </c>
      <c r="K21" s="207">
        <v>5</v>
      </c>
      <c r="L21" s="75">
        <v>338.327</v>
      </c>
      <c r="M21" s="207">
        <v>5</v>
      </c>
      <c r="N21" s="75">
        <v>295.291</v>
      </c>
      <c r="O21" s="205">
        <v>5.99</v>
      </c>
      <c r="P21" s="75">
        <v>260.51799999999997</v>
      </c>
      <c r="Q21" s="207">
        <v>5.99</v>
      </c>
      <c r="R21" s="75">
        <v>246.52799999999999</v>
      </c>
      <c r="S21" s="203">
        <v>5.99</v>
      </c>
      <c r="T21" s="99">
        <v>272.58</v>
      </c>
      <c r="U21" s="207">
        <v>5.99</v>
      </c>
      <c r="V21" s="99">
        <v>337.65</v>
      </c>
      <c r="W21" s="203">
        <v>5.99</v>
      </c>
      <c r="X21" s="99">
        <v>344.26400000000001</v>
      </c>
      <c r="Y21" s="203"/>
      <c r="Z21" s="99"/>
      <c r="AA21" s="100">
        <f t="shared" si="1"/>
        <v>4441.7160000000003</v>
      </c>
      <c r="AB21" s="4"/>
      <c r="AC21" s="4"/>
      <c r="AE21" s="12"/>
    </row>
    <row r="22" spans="1:35" ht="38.25" customHeight="1" thickBot="1" x14ac:dyDescent="0.3">
      <c r="A22" s="153"/>
      <c r="B22" s="81" t="s">
        <v>24</v>
      </c>
      <c r="C22" s="212"/>
      <c r="D22" s="86">
        <v>567.04100000000005</v>
      </c>
      <c r="E22" s="208"/>
      <c r="F22" s="86">
        <v>388.60700000000003</v>
      </c>
      <c r="G22" s="208"/>
      <c r="H22" s="86">
        <v>650.42600000000004</v>
      </c>
      <c r="I22" s="208"/>
      <c r="J22" s="86">
        <v>597.04200000000003</v>
      </c>
      <c r="K22" s="208"/>
      <c r="L22" s="86">
        <v>507.1</v>
      </c>
      <c r="M22" s="208"/>
      <c r="N22" s="86">
        <v>561.35199999999998</v>
      </c>
      <c r="O22" s="206"/>
      <c r="P22" s="86">
        <v>493.24400000000003</v>
      </c>
      <c r="Q22" s="208"/>
      <c r="R22" s="86">
        <v>488.90800000000002</v>
      </c>
      <c r="S22" s="204"/>
      <c r="T22" s="87">
        <v>462.416</v>
      </c>
      <c r="U22" s="208"/>
      <c r="V22" s="87">
        <v>401.197</v>
      </c>
      <c r="W22" s="204"/>
      <c r="X22" s="87">
        <v>401.80900000000003</v>
      </c>
      <c r="Y22" s="204"/>
      <c r="Z22" s="87"/>
      <c r="AA22" s="88">
        <f t="shared" si="1"/>
        <v>5519.1420000000007</v>
      </c>
      <c r="AB22" s="4"/>
      <c r="AC22" s="4"/>
      <c r="AD22" s="4"/>
    </row>
    <row r="23" spans="1:35" ht="46.5" customHeight="1" thickBot="1" x14ac:dyDescent="0.3">
      <c r="A23" s="15" t="s">
        <v>28</v>
      </c>
      <c r="B23" s="82"/>
      <c r="C23" s="113"/>
      <c r="D23" s="92">
        <f>D21+D22</f>
        <v>1320.54</v>
      </c>
      <c r="E23" s="92"/>
      <c r="F23" s="92">
        <f t="shared" ref="F23:T23" si="5">F21+F22</f>
        <v>1213.0330000000001</v>
      </c>
      <c r="G23" s="92"/>
      <c r="H23" s="92">
        <f>H21+H22</f>
        <v>1045.567</v>
      </c>
      <c r="I23" s="92"/>
      <c r="J23" s="92">
        <f t="shared" si="5"/>
        <v>970.53400000000011</v>
      </c>
      <c r="K23" s="92"/>
      <c r="L23" s="92">
        <f>L21+L22</f>
        <v>845.42700000000002</v>
      </c>
      <c r="M23" s="92"/>
      <c r="N23" s="92">
        <f t="shared" si="5"/>
        <v>856.64300000000003</v>
      </c>
      <c r="O23" s="92"/>
      <c r="P23" s="92">
        <f t="shared" si="5"/>
        <v>753.76199999999994</v>
      </c>
      <c r="Q23" s="92"/>
      <c r="R23" s="92">
        <f t="shared" si="5"/>
        <v>735.43600000000004</v>
      </c>
      <c r="S23" s="92"/>
      <c r="T23" s="92">
        <f t="shared" si="5"/>
        <v>734.99599999999998</v>
      </c>
      <c r="U23" s="114"/>
      <c r="V23" s="95">
        <f>V22+V21</f>
        <v>738.84699999999998</v>
      </c>
      <c r="W23" s="95"/>
      <c r="X23" s="95">
        <f>X22+X21</f>
        <v>746.07300000000009</v>
      </c>
      <c r="Y23" s="114"/>
      <c r="Z23" s="95">
        <f t="shared" ref="Z23" si="6">Z22+Z21</f>
        <v>0</v>
      </c>
      <c r="AA23" s="97">
        <f t="shared" si="1"/>
        <v>9960.8580000000002</v>
      </c>
      <c r="AB23" s="4"/>
      <c r="AC23" s="4"/>
      <c r="AD23" s="4"/>
    </row>
    <row r="24" spans="1:35" ht="36.75" customHeight="1" x14ac:dyDescent="0.25">
      <c r="A24" s="158" t="s">
        <v>32</v>
      </c>
      <c r="B24" s="227"/>
      <c r="C24" s="200">
        <f>C25+C26</f>
        <v>3977.884</v>
      </c>
      <c r="D24" s="201"/>
      <c r="E24" s="200">
        <f>E25+E26</f>
        <v>3318.9660000000003</v>
      </c>
      <c r="F24" s="201"/>
      <c r="G24" s="200">
        <f>G25+G26</f>
        <v>3188.9400000000005</v>
      </c>
      <c r="H24" s="201"/>
      <c r="I24" s="200">
        <f>I25+I26</f>
        <v>2897.5910000000003</v>
      </c>
      <c r="J24" s="201"/>
      <c r="K24" s="200">
        <f>K25+K26</f>
        <v>2565.3560000000002</v>
      </c>
      <c r="L24" s="201"/>
      <c r="M24" s="200">
        <f>M25+M26</f>
        <v>2444.5540000000001</v>
      </c>
      <c r="N24" s="201"/>
      <c r="O24" s="200">
        <f>O25+O26</f>
        <v>2171.8530000000001</v>
      </c>
      <c r="P24" s="201"/>
      <c r="Q24" s="200">
        <f>Q25+Q26</f>
        <v>2186.8029999999999</v>
      </c>
      <c r="R24" s="201"/>
      <c r="S24" s="200">
        <f>S25+S26</f>
        <v>2072.4059999999999</v>
      </c>
      <c r="T24" s="230"/>
      <c r="U24" s="218">
        <f>U25+U26</f>
        <v>2275.424</v>
      </c>
      <c r="V24" s="201"/>
      <c r="W24" s="201">
        <f>W25+W26</f>
        <v>2561.991</v>
      </c>
      <c r="X24" s="201"/>
      <c r="Y24" s="201">
        <f>Y25+Y26</f>
        <v>0</v>
      </c>
      <c r="Z24" s="201"/>
      <c r="AA24" s="115">
        <f>SUM(C24:Z24)</f>
        <v>29661.767999999996</v>
      </c>
      <c r="AB24" s="4"/>
      <c r="AC24" s="12"/>
      <c r="AD24" s="12"/>
    </row>
    <row r="25" spans="1:35" ht="15.75" x14ac:dyDescent="0.25">
      <c r="A25" s="148" t="s">
        <v>23</v>
      </c>
      <c r="B25" s="225"/>
      <c r="C25" s="219">
        <f>D14+D17+D22</f>
        <v>1213.8760000000002</v>
      </c>
      <c r="D25" s="220"/>
      <c r="E25" s="219">
        <f>F14+F17+F22</f>
        <v>769.22700000000009</v>
      </c>
      <c r="F25" s="220"/>
      <c r="G25" s="219">
        <f>H14+H17+H22</f>
        <v>1020.152</v>
      </c>
      <c r="H25" s="220"/>
      <c r="I25" s="219">
        <f>J14+J17+J22</f>
        <v>916.01900000000001</v>
      </c>
      <c r="J25" s="220"/>
      <c r="K25" s="219">
        <f>L14+L17+L22</f>
        <v>756.98400000000004</v>
      </c>
      <c r="L25" s="220"/>
      <c r="M25" s="219">
        <f>N14+N17+N22</f>
        <v>879.81700000000001</v>
      </c>
      <c r="N25" s="220"/>
      <c r="O25" s="219">
        <f>P14+P17+P22</f>
        <v>721.82799999999997</v>
      </c>
      <c r="P25" s="220"/>
      <c r="Q25" s="219">
        <f>R14+R17+R22</f>
        <v>728.33300000000008</v>
      </c>
      <c r="R25" s="220"/>
      <c r="S25" s="219">
        <f>T14+T17+T22</f>
        <v>706.50299999999993</v>
      </c>
      <c r="T25" s="231"/>
      <c r="U25" s="229">
        <f t="shared" ref="U25" si="7">V22+V14+V17</f>
        <v>613.23699999999997</v>
      </c>
      <c r="V25" s="220"/>
      <c r="W25" s="220">
        <f t="shared" ref="W25" si="8">X22+X14+X17</f>
        <v>746.23700000000008</v>
      </c>
      <c r="X25" s="220"/>
      <c r="Y25" s="220">
        <f t="shared" ref="Y25" si="9">Z22+Z14+Z17</f>
        <v>0</v>
      </c>
      <c r="Z25" s="220"/>
      <c r="AA25" s="83">
        <f>SUM(C25:Z25)</f>
        <v>9072.2129999999997</v>
      </c>
      <c r="AB25" s="4"/>
      <c r="AD25" s="12"/>
    </row>
    <row r="26" spans="1:35" ht="16.5" thickBot="1" x14ac:dyDescent="0.3">
      <c r="A26" s="150" t="s">
        <v>25</v>
      </c>
      <c r="B26" s="226"/>
      <c r="C26" s="216">
        <f>D11+D12+D13+D16+D19+D20+D21</f>
        <v>2764.0079999999998</v>
      </c>
      <c r="D26" s="221"/>
      <c r="E26" s="216">
        <f>F11+F12+F13+F16+F19+F20+F21</f>
        <v>2549.739</v>
      </c>
      <c r="F26" s="221"/>
      <c r="G26" s="216">
        <f>H11+H12+H13+H16+H19+H20+H21</f>
        <v>2168.7880000000005</v>
      </c>
      <c r="H26" s="221"/>
      <c r="I26" s="216">
        <f>J11+J12+J13+J16+J19+J20+J21</f>
        <v>1981.5720000000001</v>
      </c>
      <c r="J26" s="221"/>
      <c r="K26" s="216">
        <f>L11+L12+L13+L16+L19+L20+L21</f>
        <v>1808.3720000000001</v>
      </c>
      <c r="L26" s="221"/>
      <c r="M26" s="216">
        <f>N11+N12+N13+N16+N19+N20+N21</f>
        <v>1564.7369999999999</v>
      </c>
      <c r="N26" s="221"/>
      <c r="O26" s="216">
        <f>P11+P12+P13+P16+P19+P20+P21</f>
        <v>1450.0249999999999</v>
      </c>
      <c r="P26" s="221"/>
      <c r="Q26" s="216">
        <f>R11+R12+R13+R16+R19+R20+R21</f>
        <v>1458.4699999999998</v>
      </c>
      <c r="R26" s="221"/>
      <c r="S26" s="216">
        <f>T11+T12+T13+T16+T19+T20+T21</f>
        <v>1365.9029999999998</v>
      </c>
      <c r="T26" s="217"/>
      <c r="U26" s="222">
        <f>V21+V20+V19+V16+V13+V12+V11</f>
        <v>1662.1869999999999</v>
      </c>
      <c r="V26" s="221"/>
      <c r="W26" s="221">
        <f>X21+X20+X19+X16+X13+X12+X11</f>
        <v>1815.7539999999999</v>
      </c>
      <c r="X26" s="221"/>
      <c r="Y26" s="221">
        <f>Z21+Z20+Z19+Z16+Z13+Z12+Z11</f>
        <v>0</v>
      </c>
      <c r="Z26" s="221"/>
      <c r="AA26" s="84">
        <f>SUM(C26:Z26)</f>
        <v>20589.555</v>
      </c>
      <c r="AB26" s="4"/>
      <c r="AD26" s="12"/>
    </row>
    <row r="27" spans="1:35" x14ac:dyDescent="0.25">
      <c r="O27" s="119"/>
      <c r="P27" s="120"/>
      <c r="R27" s="4"/>
    </row>
    <row r="28" spans="1:35" ht="21" x14ac:dyDescent="0.35">
      <c r="A28" s="123"/>
      <c r="B28" s="128"/>
      <c r="C28" s="70"/>
      <c r="D28" s="70"/>
      <c r="E28" s="70"/>
      <c r="F28" s="70"/>
      <c r="G28" s="70"/>
      <c r="H28" s="70"/>
      <c r="I28" s="70"/>
      <c r="J28" s="70"/>
      <c r="K28" s="70"/>
      <c r="L28" s="130"/>
      <c r="M28" s="70"/>
      <c r="N28" s="134"/>
      <c r="O28" s="70"/>
      <c r="P28" s="137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</row>
    <row r="29" spans="1:35" ht="21" x14ac:dyDescent="0.35">
      <c r="A29" s="123"/>
      <c r="B29" s="128"/>
      <c r="C29" s="70"/>
      <c r="D29" s="70"/>
      <c r="E29" s="70"/>
      <c r="F29" s="70"/>
      <c r="G29" s="70"/>
      <c r="H29" s="70"/>
      <c r="I29" s="70"/>
      <c r="J29" s="131"/>
      <c r="K29" s="70"/>
      <c r="L29" s="131"/>
      <c r="M29" s="70"/>
      <c r="N29" s="70"/>
      <c r="O29" s="70"/>
      <c r="P29" s="138"/>
      <c r="Q29" s="70"/>
      <c r="R29" s="139"/>
      <c r="S29" s="70"/>
      <c r="T29" s="70"/>
      <c r="U29" s="70"/>
      <c r="V29" s="70"/>
      <c r="W29" s="70"/>
      <c r="X29" s="70"/>
      <c r="Y29" s="70"/>
      <c r="Z29" s="70"/>
      <c r="AA29" s="70"/>
    </row>
    <row r="30" spans="1:35" ht="21" x14ac:dyDescent="0.35">
      <c r="A30" s="123"/>
      <c r="B30" s="129"/>
      <c r="C30" s="129"/>
      <c r="D30" s="129"/>
      <c r="E30" s="129"/>
      <c r="F30" s="129"/>
      <c r="G30" s="129"/>
      <c r="H30" s="129"/>
      <c r="I30" s="129"/>
      <c r="J30" s="132"/>
      <c r="K30" s="129"/>
      <c r="L30" s="129"/>
      <c r="M30" s="129"/>
      <c r="N30" s="133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70"/>
      <c r="Z30" s="70"/>
      <c r="AA30" s="70"/>
    </row>
    <row r="31" spans="1:35" ht="21" x14ac:dyDescent="0.35">
      <c r="A31" s="123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C31" s="4"/>
    </row>
    <row r="32" spans="1:35" ht="20.25" x14ac:dyDescent="0.25">
      <c r="A32" s="141" t="s">
        <v>35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1:27" ht="20.25" x14ac:dyDescent="0.25">
      <c r="A33" s="141" t="s">
        <v>33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1:27" ht="20.25" x14ac:dyDescent="0.25">
      <c r="A34" s="141" t="s">
        <v>29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1:27" ht="20.25" x14ac:dyDescent="0.25">
      <c r="A35" s="184" t="s">
        <v>37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6" t="s">
        <v>13</v>
      </c>
      <c r="B37" s="188" t="s">
        <v>15</v>
      </c>
      <c r="C37" s="190" t="s">
        <v>0</v>
      </c>
      <c r="D37" s="191"/>
      <c r="E37" s="190" t="s">
        <v>1</v>
      </c>
      <c r="F37" s="191"/>
      <c r="G37" s="190" t="s">
        <v>2</v>
      </c>
      <c r="H37" s="191"/>
      <c r="I37" s="190" t="s">
        <v>3</v>
      </c>
      <c r="J37" s="191"/>
      <c r="K37" s="190" t="s">
        <v>4</v>
      </c>
      <c r="L37" s="191"/>
      <c r="M37" s="190" t="s">
        <v>5</v>
      </c>
      <c r="N37" s="191"/>
      <c r="O37" s="190" t="s">
        <v>6</v>
      </c>
      <c r="P37" s="191"/>
      <c r="Q37" s="190" t="s">
        <v>7</v>
      </c>
      <c r="R37" s="191"/>
      <c r="S37" s="190" t="s">
        <v>8</v>
      </c>
      <c r="T37" s="191"/>
      <c r="U37" s="190" t="s">
        <v>9</v>
      </c>
      <c r="V37" s="191"/>
      <c r="W37" s="190" t="s">
        <v>10</v>
      </c>
      <c r="X37" s="191"/>
      <c r="Y37" s="190" t="s">
        <v>11</v>
      </c>
      <c r="Z37" s="191"/>
      <c r="AA37" s="152" t="s">
        <v>12</v>
      </c>
    </row>
    <row r="38" spans="1:27" ht="58.5" customHeight="1" thickBot="1" x14ac:dyDescent="0.3">
      <c r="A38" s="187"/>
      <c r="B38" s="189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92"/>
    </row>
    <row r="39" spans="1:27" ht="22.5" customHeight="1" x14ac:dyDescent="0.25">
      <c r="A39" s="179" t="s">
        <v>16</v>
      </c>
      <c r="B39" s="193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>
        <v>3.67</v>
      </c>
      <c r="N39" s="35">
        <v>73.596000000000004</v>
      </c>
      <c r="O39" s="35">
        <v>3.8</v>
      </c>
      <c r="P39" s="35">
        <v>49.13</v>
      </c>
      <c r="Q39" s="35">
        <v>3.8</v>
      </c>
      <c r="R39" s="35">
        <v>47.48</v>
      </c>
      <c r="S39" s="21">
        <v>3.8</v>
      </c>
      <c r="T39" s="21">
        <v>34.64</v>
      </c>
      <c r="U39" s="21">
        <v>3.8</v>
      </c>
      <c r="V39" s="21">
        <v>58.844999999999999</v>
      </c>
      <c r="W39" s="21">
        <v>3.8</v>
      </c>
      <c r="X39" s="21">
        <v>70.221999999999994</v>
      </c>
      <c r="Y39" s="21"/>
      <c r="Z39" s="21"/>
      <c r="AA39" s="169">
        <f>SUM(D39:D41,F39:F41,H39:H41,J39:J41,L39:L41,N39:N41,P39:P41,R39:R41,T39:T41,V39:V41,X39:X41,Z39:Z41)</f>
        <v>776.952</v>
      </c>
    </row>
    <row r="40" spans="1:27" ht="21.75" customHeight="1" x14ac:dyDescent="0.25">
      <c r="A40" s="180"/>
      <c r="B40" s="194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70"/>
    </row>
    <row r="41" spans="1:27" ht="30" customHeight="1" thickBot="1" x14ac:dyDescent="0.3">
      <c r="A41" s="181"/>
      <c r="B41" s="194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70"/>
    </row>
    <row r="42" spans="1:27" ht="25.5" customHeight="1" thickBot="1" x14ac:dyDescent="0.3">
      <c r="A42" s="66" t="s">
        <v>26</v>
      </c>
      <c r="B42" s="161"/>
      <c r="C42" s="51"/>
      <c r="D42" s="44">
        <f>D39+D40+D41</f>
        <v>111.182</v>
      </c>
      <c r="E42" s="44"/>
      <c r="F42" s="44">
        <f t="shared" ref="F42:Z42" si="10">F39+F40+F41</f>
        <v>100.417</v>
      </c>
      <c r="G42" s="44"/>
      <c r="H42" s="44">
        <f t="shared" si="10"/>
        <v>89.644000000000005</v>
      </c>
      <c r="I42" s="44"/>
      <c r="J42" s="44">
        <f t="shared" si="10"/>
        <v>78.700999999999993</v>
      </c>
      <c r="K42" s="44"/>
      <c r="L42" s="44">
        <f t="shared" si="10"/>
        <v>63.094999999999999</v>
      </c>
      <c r="M42" s="44"/>
      <c r="N42" s="44">
        <f t="shared" si="10"/>
        <v>73.596000000000004</v>
      </c>
      <c r="O42" s="44"/>
      <c r="P42" s="44">
        <f t="shared" si="10"/>
        <v>49.13</v>
      </c>
      <c r="Q42" s="44"/>
      <c r="R42" s="44">
        <f t="shared" si="10"/>
        <v>47.48</v>
      </c>
      <c r="S42" s="44"/>
      <c r="T42" s="44">
        <f t="shared" si="10"/>
        <v>34.64</v>
      </c>
      <c r="U42" s="44"/>
      <c r="V42" s="44">
        <f t="shared" si="10"/>
        <v>58.844999999999999</v>
      </c>
      <c r="W42" s="44"/>
      <c r="X42" s="44">
        <f t="shared" si="10"/>
        <v>70.221999999999994</v>
      </c>
      <c r="Y42" s="44"/>
      <c r="Z42" s="44">
        <f t="shared" si="10"/>
        <v>0</v>
      </c>
      <c r="AA42" s="56">
        <f t="shared" ref="AA42:AA47" si="11">D42+F42+H42+J42+L42+N42+P42+R42+T42+V42+X42+Z42</f>
        <v>776.952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>
        <v>5</v>
      </c>
      <c r="N43" s="44">
        <v>30.058</v>
      </c>
      <c r="O43" s="34">
        <v>5.99</v>
      </c>
      <c r="P43" s="44">
        <v>10.592000000000001</v>
      </c>
      <c r="Q43" s="34">
        <v>5.99</v>
      </c>
      <c r="R43" s="44">
        <v>7.0620000000000003</v>
      </c>
      <c r="S43" s="24">
        <v>5.99</v>
      </c>
      <c r="T43" s="23">
        <v>9.4079999999999995</v>
      </c>
      <c r="U43" s="24">
        <v>5.99</v>
      </c>
      <c r="V43" s="23">
        <v>14.731</v>
      </c>
      <c r="W43" s="24">
        <v>5.99</v>
      </c>
      <c r="X43" s="23">
        <v>24.707999999999998</v>
      </c>
      <c r="Y43" s="24"/>
      <c r="Z43" s="23"/>
      <c r="AA43" s="56">
        <f t="shared" si="11"/>
        <v>285.33800000000008</v>
      </c>
    </row>
    <row r="44" spans="1:27" ht="52.5" customHeight="1" x14ac:dyDescent="0.25">
      <c r="A44" s="171" t="s">
        <v>31</v>
      </c>
      <c r="B44" s="16" t="s">
        <v>17</v>
      </c>
      <c r="C44" s="173">
        <v>5</v>
      </c>
      <c r="D44" s="45">
        <v>0</v>
      </c>
      <c r="E44" s="174">
        <v>5</v>
      </c>
      <c r="F44" s="45">
        <v>0</v>
      </c>
      <c r="G44" s="174">
        <v>5</v>
      </c>
      <c r="H44" s="45">
        <v>0</v>
      </c>
      <c r="I44" s="174">
        <v>5</v>
      </c>
      <c r="J44" s="45">
        <v>0</v>
      </c>
      <c r="K44" s="174">
        <v>5</v>
      </c>
      <c r="L44" s="45">
        <v>0</v>
      </c>
      <c r="M44" s="174">
        <v>5</v>
      </c>
      <c r="N44" s="45">
        <v>0</v>
      </c>
      <c r="O44" s="173">
        <v>5.99</v>
      </c>
      <c r="P44" s="45">
        <v>0</v>
      </c>
      <c r="Q44" s="174">
        <v>5.99</v>
      </c>
      <c r="R44" s="45">
        <v>0</v>
      </c>
      <c r="S44" s="175">
        <v>5.99</v>
      </c>
      <c r="T44" s="25">
        <v>0</v>
      </c>
      <c r="U44" s="175">
        <v>5.99</v>
      </c>
      <c r="V44" s="25">
        <v>0</v>
      </c>
      <c r="W44" s="178">
        <v>5.99</v>
      </c>
      <c r="X44" s="25">
        <v>0</v>
      </c>
      <c r="Y44" s="178"/>
      <c r="Z44" s="25"/>
      <c r="AA44" s="57">
        <f t="shared" si="11"/>
        <v>0</v>
      </c>
    </row>
    <row r="45" spans="1:27" ht="50.25" customHeight="1" thickBot="1" x14ac:dyDescent="0.3">
      <c r="A45" s="172"/>
      <c r="B45" s="7" t="s">
        <v>24</v>
      </c>
      <c r="C45" s="155"/>
      <c r="D45" s="36">
        <v>39.36</v>
      </c>
      <c r="E45" s="157"/>
      <c r="F45" s="36">
        <v>50.08</v>
      </c>
      <c r="G45" s="157"/>
      <c r="H45" s="36">
        <v>46.112000000000002</v>
      </c>
      <c r="I45" s="157"/>
      <c r="J45" s="36">
        <v>40.106000000000002</v>
      </c>
      <c r="K45" s="157"/>
      <c r="L45" s="36">
        <v>37.853000000000002</v>
      </c>
      <c r="M45" s="157"/>
      <c r="N45" s="36">
        <v>37.28</v>
      </c>
      <c r="O45" s="155"/>
      <c r="P45" s="36">
        <v>36.414000000000001</v>
      </c>
      <c r="Q45" s="157"/>
      <c r="R45" s="36">
        <v>35.746000000000002</v>
      </c>
      <c r="S45" s="176"/>
      <c r="T45" s="26">
        <v>34.927999999999997</v>
      </c>
      <c r="U45" s="177"/>
      <c r="V45" s="26">
        <v>35.472000000000001</v>
      </c>
      <c r="W45" s="165"/>
      <c r="X45" s="26">
        <v>43.177999999999997</v>
      </c>
      <c r="Y45" s="165"/>
      <c r="Z45" s="26"/>
      <c r="AA45" s="58">
        <f t="shared" si="11"/>
        <v>436.52899999999994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T46" si="12">F44+F45</f>
        <v>50.08</v>
      </c>
      <c r="G46" s="36"/>
      <c r="H46" s="36">
        <f t="shared" si="12"/>
        <v>46.112000000000002</v>
      </c>
      <c r="I46" s="36"/>
      <c r="J46" s="36">
        <f t="shared" si="12"/>
        <v>40.106000000000002</v>
      </c>
      <c r="K46" s="36"/>
      <c r="L46" s="36">
        <f t="shared" si="12"/>
        <v>37.853000000000002</v>
      </c>
      <c r="M46" s="36"/>
      <c r="N46" s="36">
        <f t="shared" si="12"/>
        <v>37.28</v>
      </c>
      <c r="O46" s="36"/>
      <c r="P46" s="36">
        <f t="shared" si="12"/>
        <v>36.414000000000001</v>
      </c>
      <c r="Q46" s="36"/>
      <c r="R46" s="36">
        <f t="shared" si="12"/>
        <v>35.746000000000002</v>
      </c>
      <c r="S46" s="36"/>
      <c r="T46" s="36">
        <f t="shared" si="12"/>
        <v>34.927999999999997</v>
      </c>
      <c r="U46" s="36"/>
      <c r="V46" s="26">
        <f>V45+V44</f>
        <v>35.472000000000001</v>
      </c>
      <c r="W46" s="26"/>
      <c r="X46" s="26">
        <f t="shared" ref="X46" si="13">X45+X44</f>
        <v>43.177999999999997</v>
      </c>
      <c r="Y46" s="26"/>
      <c r="Z46" s="26">
        <f t="shared" ref="Z46" si="14">Z45+Z44</f>
        <v>0</v>
      </c>
      <c r="AA46" s="58">
        <f t="shared" si="11"/>
        <v>436.52899999999994</v>
      </c>
    </row>
    <row r="47" spans="1:27" ht="36" customHeight="1" thickBot="1" x14ac:dyDescent="0.3">
      <c r="A47" s="182" t="s">
        <v>19</v>
      </c>
      <c r="B47" s="9" t="s">
        <v>17</v>
      </c>
      <c r="C47" s="160">
        <v>5</v>
      </c>
      <c r="D47" s="136">
        <v>4.5599999999999996</v>
      </c>
      <c r="E47" s="160">
        <v>5</v>
      </c>
      <c r="F47" s="136">
        <v>4.0199999999999996</v>
      </c>
      <c r="G47" s="160">
        <v>5</v>
      </c>
      <c r="H47" s="136">
        <v>5.9240000000000004</v>
      </c>
      <c r="I47" s="160">
        <v>5</v>
      </c>
      <c r="J47" s="136">
        <v>5.5359999999999996</v>
      </c>
      <c r="K47" s="160">
        <v>5</v>
      </c>
      <c r="L47" s="136">
        <v>3.4390000000000001</v>
      </c>
      <c r="M47" s="160">
        <v>5</v>
      </c>
      <c r="N47" s="44">
        <v>1.8620000000000001</v>
      </c>
      <c r="O47" s="160">
        <v>5.99</v>
      </c>
      <c r="P47" s="44">
        <v>2.456</v>
      </c>
      <c r="Q47" s="160">
        <v>5.99</v>
      </c>
      <c r="R47" s="44">
        <v>1.08</v>
      </c>
      <c r="S47" s="160">
        <v>5.99</v>
      </c>
      <c r="T47" s="44">
        <v>0.47899999999999998</v>
      </c>
      <c r="U47" s="160">
        <v>5.99</v>
      </c>
      <c r="V47" s="44">
        <v>2.4980000000000002</v>
      </c>
      <c r="W47" s="160">
        <v>5.99</v>
      </c>
      <c r="X47" s="44">
        <v>4.2270000000000003</v>
      </c>
      <c r="Y47" s="160"/>
      <c r="Z47" s="44"/>
      <c r="AA47" s="56">
        <f t="shared" si="11"/>
        <v>36.081000000000003</v>
      </c>
    </row>
    <row r="48" spans="1:27" ht="66.75" customHeight="1" thickBot="1" x14ac:dyDescent="0.3">
      <c r="A48" s="183"/>
      <c r="B48" s="9" t="s">
        <v>24</v>
      </c>
      <c r="C48" s="161"/>
      <c r="D48" s="67">
        <v>0</v>
      </c>
      <c r="E48" s="161"/>
      <c r="F48" s="67">
        <v>0</v>
      </c>
      <c r="G48" s="161"/>
      <c r="H48" s="67">
        <v>0</v>
      </c>
      <c r="I48" s="161"/>
      <c r="J48" s="67">
        <v>0</v>
      </c>
      <c r="K48" s="161"/>
      <c r="L48" s="44">
        <v>0</v>
      </c>
      <c r="M48" s="161"/>
      <c r="N48" s="44">
        <v>0</v>
      </c>
      <c r="O48" s="161"/>
      <c r="P48" s="44">
        <v>0</v>
      </c>
      <c r="Q48" s="161"/>
      <c r="R48" s="44">
        <v>0</v>
      </c>
      <c r="S48" s="161"/>
      <c r="T48" s="44">
        <v>0</v>
      </c>
      <c r="U48" s="166"/>
      <c r="V48" s="44">
        <v>0</v>
      </c>
      <c r="W48" s="161"/>
      <c r="X48" s="44">
        <v>0</v>
      </c>
      <c r="Y48" s="161"/>
      <c r="Z48" s="44"/>
      <c r="AA48" s="56">
        <f t="shared" ref="AA48" si="15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135">
        <f>D47+D48</f>
        <v>4.5599999999999996</v>
      </c>
      <c r="E49" s="135"/>
      <c r="F49" s="135">
        <f>F47+F48</f>
        <v>4.0199999999999996</v>
      </c>
      <c r="G49" s="135"/>
      <c r="H49" s="135">
        <f t="shared" ref="H49:T49" si="16">H47+H48</f>
        <v>5.9240000000000004</v>
      </c>
      <c r="I49" s="135"/>
      <c r="J49" s="135">
        <f t="shared" si="16"/>
        <v>5.5359999999999996</v>
      </c>
      <c r="K49" s="135"/>
      <c r="L49" s="135">
        <f t="shared" si="16"/>
        <v>3.4390000000000001</v>
      </c>
      <c r="M49" s="135"/>
      <c r="N49" s="135">
        <f t="shared" si="16"/>
        <v>1.8620000000000001</v>
      </c>
      <c r="O49" s="135"/>
      <c r="P49" s="135">
        <f t="shared" si="16"/>
        <v>2.456</v>
      </c>
      <c r="Q49" s="135"/>
      <c r="R49" s="135">
        <f t="shared" si="16"/>
        <v>1.08</v>
      </c>
      <c r="S49" s="135"/>
      <c r="T49" s="135">
        <f t="shared" si="16"/>
        <v>0.47899999999999998</v>
      </c>
      <c r="U49" s="36"/>
      <c r="V49" s="36">
        <f>V47</f>
        <v>2.4980000000000002</v>
      </c>
      <c r="W49" s="69"/>
      <c r="X49" s="36">
        <f>X47</f>
        <v>4.2270000000000003</v>
      </c>
      <c r="Y49" s="36"/>
      <c r="Z49" s="36">
        <f t="shared" ref="Z49" si="17">Z47</f>
        <v>0</v>
      </c>
      <c r="AA49" s="58">
        <f>X49+V49+Z49+D49+F49+H49+J49+L49+N49+P49+R49+T49</f>
        <v>36.081000000000003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>
        <v>0</v>
      </c>
      <c r="Q50" s="34"/>
      <c r="R50" s="44">
        <v>0</v>
      </c>
      <c r="S50" s="22"/>
      <c r="T50" s="23">
        <v>0</v>
      </c>
      <c r="U50" s="22"/>
      <c r="V50" s="23">
        <v>0</v>
      </c>
      <c r="W50" s="22"/>
      <c r="X50" s="23">
        <v>0</v>
      </c>
      <c r="Y50" s="22"/>
      <c r="Z50" s="23"/>
      <c r="AA50" s="56">
        <f t="shared" ref="AA50" si="18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>
        <v>0</v>
      </c>
      <c r="Q51" s="37"/>
      <c r="R51" s="47">
        <v>0</v>
      </c>
      <c r="S51" s="22"/>
      <c r="T51" s="28">
        <v>0</v>
      </c>
      <c r="U51" s="22"/>
      <c r="V51" s="28">
        <v>0</v>
      </c>
      <c r="W51" s="27"/>
      <c r="X51" s="28">
        <v>0</v>
      </c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52" t="s">
        <v>22</v>
      </c>
      <c r="B52" s="10" t="s">
        <v>17</v>
      </c>
      <c r="C52" s="154">
        <v>5</v>
      </c>
      <c r="D52" s="39">
        <v>62.375999999999998</v>
      </c>
      <c r="E52" s="156">
        <v>5</v>
      </c>
      <c r="F52" s="39">
        <v>47.631999999999998</v>
      </c>
      <c r="G52" s="156">
        <v>5</v>
      </c>
      <c r="H52" s="39">
        <v>107.176</v>
      </c>
      <c r="I52" s="156">
        <v>5</v>
      </c>
      <c r="J52" s="39">
        <v>69.141999999999996</v>
      </c>
      <c r="K52" s="156">
        <v>5</v>
      </c>
      <c r="L52" s="39">
        <v>55.19</v>
      </c>
      <c r="M52" s="156">
        <v>5</v>
      </c>
      <c r="N52" s="39">
        <v>55.969000000000001</v>
      </c>
      <c r="O52" s="154">
        <v>5.99</v>
      </c>
      <c r="P52" s="39">
        <v>32.456000000000003</v>
      </c>
      <c r="Q52" s="156">
        <v>5.99</v>
      </c>
      <c r="R52" s="39">
        <v>29.402000000000001</v>
      </c>
      <c r="S52" s="156">
        <v>5.99</v>
      </c>
      <c r="T52" s="29">
        <v>29.448</v>
      </c>
      <c r="U52" s="162">
        <v>5.99</v>
      </c>
      <c r="V52" s="29">
        <v>35.707999999999998</v>
      </c>
      <c r="W52" s="164">
        <v>5.99</v>
      </c>
      <c r="X52" s="29">
        <v>55.066000000000003</v>
      </c>
      <c r="Y52" s="164"/>
      <c r="Z52" s="29"/>
      <c r="AA52" s="59">
        <f>D52+F52+H52+J52+L52+N52+P52+R52+T52+V52+X52+Z52</f>
        <v>579.56500000000005</v>
      </c>
    </row>
    <row r="53" spans="1:27" ht="53.25" customHeight="1" thickBot="1" x14ac:dyDescent="0.3">
      <c r="A53" s="153"/>
      <c r="B53" s="11" t="s">
        <v>24</v>
      </c>
      <c r="C53" s="155"/>
      <c r="D53" s="43">
        <v>0</v>
      </c>
      <c r="E53" s="157"/>
      <c r="F53" s="43">
        <v>0</v>
      </c>
      <c r="G53" s="157"/>
      <c r="H53" s="43">
        <v>0</v>
      </c>
      <c r="I53" s="157"/>
      <c r="J53" s="43">
        <v>0</v>
      </c>
      <c r="K53" s="157"/>
      <c r="L53" s="43">
        <v>0</v>
      </c>
      <c r="M53" s="157"/>
      <c r="N53" s="43">
        <v>1.149</v>
      </c>
      <c r="O53" s="155"/>
      <c r="P53" s="43">
        <v>0.84099999999999997</v>
      </c>
      <c r="Q53" s="157"/>
      <c r="R53" s="43">
        <v>1.758</v>
      </c>
      <c r="S53" s="157"/>
      <c r="T53" s="30">
        <v>1.3580000000000001</v>
      </c>
      <c r="U53" s="163"/>
      <c r="V53" s="30">
        <v>1.222</v>
      </c>
      <c r="W53" s="165"/>
      <c r="X53" s="30">
        <v>0.94299999999999995</v>
      </c>
      <c r="Y53" s="165"/>
      <c r="Z53" s="30"/>
      <c r="AA53" s="60">
        <f t="shared" ref="AA53" si="19">D53+F53+H53+J53+L53+N53+P53+R53+T53+V53+X53+Z53</f>
        <v>7.270999999999999</v>
      </c>
    </row>
    <row r="54" spans="1:27" ht="36.75" customHeight="1" thickBot="1" x14ac:dyDescent="0.3">
      <c r="A54" s="15" t="s">
        <v>28</v>
      </c>
      <c r="B54" s="17"/>
      <c r="C54" s="121"/>
      <c r="D54" s="38">
        <f>D53+D52</f>
        <v>62.375999999999998</v>
      </c>
      <c r="E54" s="52"/>
      <c r="F54" s="53">
        <f>F53+F52</f>
        <v>47.631999999999998</v>
      </c>
      <c r="G54" s="121"/>
      <c r="H54" s="38">
        <f>SUM(H52,H53)</f>
        <v>107.176</v>
      </c>
      <c r="I54" s="121"/>
      <c r="J54" s="38">
        <f>SUM(J52,J53)</f>
        <v>69.141999999999996</v>
      </c>
      <c r="K54" s="167">
        <f>SUM(L52,L53)</f>
        <v>55.19</v>
      </c>
      <c r="L54" s="168"/>
      <c r="M54" s="167">
        <f>SUM(N52,N53)</f>
        <v>57.118000000000002</v>
      </c>
      <c r="N54" s="168"/>
      <c r="O54" s="48"/>
      <c r="P54" s="38">
        <f>SUM(P52,P53)</f>
        <v>33.297000000000004</v>
      </c>
      <c r="Q54" s="52"/>
      <c r="R54" s="53">
        <f t="shared" ref="R54" si="20">SUM(R52,R53)</f>
        <v>31.16</v>
      </c>
      <c r="S54" s="52"/>
      <c r="T54" s="53">
        <f t="shared" ref="T54" si="21">SUM(T52,T53)</f>
        <v>30.806000000000001</v>
      </c>
      <c r="U54" s="122"/>
      <c r="V54" s="31">
        <f>V53+V52</f>
        <v>36.93</v>
      </c>
      <c r="W54" s="54"/>
      <c r="X54" s="55">
        <f t="shared" ref="X54" si="22">X53+X52</f>
        <v>56.009</v>
      </c>
      <c r="Y54" s="122"/>
      <c r="Z54" s="31">
        <f t="shared" ref="Z54" si="23">Z53+Z52</f>
        <v>0</v>
      </c>
      <c r="AA54" s="61">
        <f>D54+F54+H54+J54+K54+M54+P54+R54+T54+V54+X54+Z54</f>
        <v>586.83600000000001</v>
      </c>
    </row>
    <row r="55" spans="1:27" ht="33.75" customHeight="1" x14ac:dyDescent="0.25">
      <c r="A55" s="158" t="s">
        <v>32</v>
      </c>
      <c r="B55" s="159"/>
      <c r="C55" s="146">
        <f>C56+C57</f>
        <v>270.03899999999999</v>
      </c>
      <c r="D55" s="147"/>
      <c r="E55" s="146">
        <f>E56+E57</f>
        <v>245.14499999999998</v>
      </c>
      <c r="F55" s="147"/>
      <c r="G55" s="146">
        <f>G56+G57</f>
        <v>278.553</v>
      </c>
      <c r="H55" s="147"/>
      <c r="I55" s="146">
        <f>I56+I57</f>
        <v>226.23399999999998</v>
      </c>
      <c r="J55" s="147"/>
      <c r="K55" s="146">
        <f>K56+K57</f>
        <v>190.35300000000001</v>
      </c>
      <c r="L55" s="147"/>
      <c r="M55" s="146">
        <f>M56+M57</f>
        <v>199.91400000000002</v>
      </c>
      <c r="N55" s="147"/>
      <c r="O55" s="146">
        <f>O56+O57</f>
        <v>131.88900000000001</v>
      </c>
      <c r="P55" s="147"/>
      <c r="Q55" s="146">
        <f>Q56+Q57</f>
        <v>122.52800000000001</v>
      </c>
      <c r="R55" s="147"/>
      <c r="S55" s="146">
        <f>S56+S57</f>
        <v>110.261</v>
      </c>
      <c r="T55" s="147"/>
      <c r="U55" s="146">
        <f>U56+U57</f>
        <v>148.476</v>
      </c>
      <c r="V55" s="147"/>
      <c r="W55" s="146">
        <f>W56+W57</f>
        <v>198.34399999999999</v>
      </c>
      <c r="X55" s="147"/>
      <c r="Y55" s="146">
        <f>Y56+Y57</f>
        <v>0</v>
      </c>
      <c r="Z55" s="147"/>
      <c r="AA55" s="62">
        <f>SUM(C55:Z55)</f>
        <v>2121.7359999999999</v>
      </c>
    </row>
    <row r="56" spans="1:27" ht="15.75" x14ac:dyDescent="0.25">
      <c r="A56" s="148" t="s">
        <v>23</v>
      </c>
      <c r="B56" s="149"/>
      <c r="C56" s="144">
        <f>D53+D45</f>
        <v>39.36</v>
      </c>
      <c r="D56" s="145"/>
      <c r="E56" s="144">
        <f>F53+F45</f>
        <v>50.08</v>
      </c>
      <c r="F56" s="145"/>
      <c r="G56" s="144">
        <f>H53+H45</f>
        <v>46.112000000000002</v>
      </c>
      <c r="H56" s="145"/>
      <c r="I56" s="144">
        <f>J53+J45</f>
        <v>40.106000000000002</v>
      </c>
      <c r="J56" s="145"/>
      <c r="K56" s="144">
        <f>L53+L45+L48</f>
        <v>37.853000000000002</v>
      </c>
      <c r="L56" s="145"/>
      <c r="M56" s="144">
        <f>N53+N45+N48</f>
        <v>38.429000000000002</v>
      </c>
      <c r="N56" s="145"/>
      <c r="O56" s="144">
        <f>P53+P45+P48</f>
        <v>37.255000000000003</v>
      </c>
      <c r="P56" s="145"/>
      <c r="Q56" s="144">
        <f t="shared" ref="Q56" si="24">R53+R45+R48</f>
        <v>37.504000000000005</v>
      </c>
      <c r="R56" s="145"/>
      <c r="S56" s="144">
        <f t="shared" ref="S56" si="25">T53+T45+T48</f>
        <v>36.285999999999994</v>
      </c>
      <c r="T56" s="145"/>
      <c r="U56" s="144">
        <f t="shared" ref="U56" si="26">V53+V45+V48</f>
        <v>36.694000000000003</v>
      </c>
      <c r="V56" s="145"/>
      <c r="W56" s="144">
        <f t="shared" ref="W56" si="27">X53+X45+X48</f>
        <v>44.120999999999995</v>
      </c>
      <c r="X56" s="145"/>
      <c r="Y56" s="144">
        <f t="shared" ref="Y56" si="28">Z53+Z45+Z48</f>
        <v>0</v>
      </c>
      <c r="Z56" s="145"/>
      <c r="AA56" s="63">
        <f>SUM(C56:Z56)</f>
        <v>443.8</v>
      </c>
    </row>
    <row r="57" spans="1:27" ht="16.5" thickBot="1" x14ac:dyDescent="0.3">
      <c r="A57" s="150" t="s">
        <v>25</v>
      </c>
      <c r="B57" s="151"/>
      <c r="C57" s="142">
        <f>D52+D51+D50+D47+D44+D43+D42</f>
        <v>230.67899999999997</v>
      </c>
      <c r="D57" s="143"/>
      <c r="E57" s="142">
        <f>F52+F51+F50+F47+F44+F43+F42</f>
        <v>195.065</v>
      </c>
      <c r="F57" s="143"/>
      <c r="G57" s="142">
        <f>H52+H51+H50+H47+H44+H43+H42</f>
        <v>232.441</v>
      </c>
      <c r="H57" s="143"/>
      <c r="I57" s="142">
        <f>J52+J51+J50+J47+J44+J43+J42</f>
        <v>186.12799999999999</v>
      </c>
      <c r="J57" s="143"/>
      <c r="K57" s="142">
        <f>L52+L51+L50+L47+L44+L43+L42</f>
        <v>152.5</v>
      </c>
      <c r="L57" s="143"/>
      <c r="M57" s="142">
        <f>N52+N51+N50+N47+N44+N43+N42</f>
        <v>161.48500000000001</v>
      </c>
      <c r="N57" s="143"/>
      <c r="O57" s="142">
        <f>P52+P51+P50+P47+P44+P43+P42</f>
        <v>94.634000000000015</v>
      </c>
      <c r="P57" s="143"/>
      <c r="Q57" s="142">
        <f>R52+R51+R50+R47+R44+R43+R42</f>
        <v>85.024000000000001</v>
      </c>
      <c r="R57" s="143"/>
      <c r="S57" s="142">
        <f>T52+T51+T50+T47+T44+T43+T42</f>
        <v>73.974999999999994</v>
      </c>
      <c r="T57" s="143"/>
      <c r="U57" s="142">
        <f>V52+V51+V50+V47+V44+V43+V42</f>
        <v>111.782</v>
      </c>
      <c r="V57" s="143"/>
      <c r="W57" s="142">
        <f>X52+X51+X50+X47+X44+X43+X42</f>
        <v>154.22300000000001</v>
      </c>
      <c r="X57" s="143"/>
      <c r="Y57" s="142">
        <f>Z52+Z51+Z50+Z47+Z44+Z43+Z42</f>
        <v>0</v>
      </c>
      <c r="Z57" s="143"/>
      <c r="AA57" s="64">
        <f>SUM(C57:Z57)</f>
        <v>1677.9359999999995</v>
      </c>
    </row>
    <row r="58" spans="1:27" x14ac:dyDescent="0.25">
      <c r="O58" s="119"/>
      <c r="P58" s="120"/>
      <c r="R58" s="4"/>
    </row>
    <row r="59" spans="1:27" s="124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19"/>
      <c r="P59" s="120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29"/>
      <c r="C61" s="18"/>
      <c r="D61" s="18"/>
      <c r="E61" s="18"/>
      <c r="F61" s="18"/>
      <c r="G61" s="18"/>
      <c r="H61" s="129"/>
      <c r="I61" s="18"/>
      <c r="J61" s="18"/>
      <c r="K61" s="18"/>
      <c r="L61" s="18"/>
      <c r="M61" s="18"/>
      <c r="N61" s="18"/>
      <c r="O61" s="18"/>
      <c r="P61" s="129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2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K54:L54"/>
    <mergeCell ref="M54:N54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</mergeCells>
  <pageMargins left="0" right="0" top="0.15748031496062992" bottom="0.15748031496062992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2021-11-08T04:18:49Z</cp:lastPrinted>
  <dcterms:created xsi:type="dcterms:W3CDTF">2017-03-10T04:38:13Z</dcterms:created>
  <dcterms:modified xsi:type="dcterms:W3CDTF">2021-12-08T09:25:09Z</dcterms:modified>
</cp:coreProperties>
</file>