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кор-ки_2023" sheetId="1" r:id="rId1"/>
  </sheets>
  <definedNames>
    <definedName name="_xlnm._FilterDatabase" localSheetId="0" hidden="1">'кор-ки_2023'!$A$5:$AO$433</definedName>
    <definedName name="_xlnm.Print_Area" localSheetId="0">'кор-ки_2023'!$A$1:$AO$434</definedName>
  </definedNames>
  <calcPr calcId="145621"/>
</workbook>
</file>

<file path=xl/calcChain.xml><?xml version="1.0" encoding="utf-8"?>
<calcChain xmlns="http://schemas.openxmlformats.org/spreadsheetml/2006/main">
  <c r="P433" i="1" l="1"/>
  <c r="O433" i="1"/>
  <c r="P432" i="1"/>
  <c r="O432" i="1"/>
  <c r="P431" i="1"/>
  <c r="O431" i="1"/>
  <c r="P430" i="1"/>
  <c r="O430" i="1"/>
  <c r="P429" i="1"/>
  <c r="O429" i="1"/>
  <c r="P428" i="1"/>
  <c r="O428" i="1"/>
  <c r="P427" i="1"/>
  <c r="O427" i="1"/>
  <c r="P426" i="1"/>
  <c r="O426" i="1"/>
  <c r="P425" i="1"/>
  <c r="P424" i="1"/>
  <c r="O424" i="1"/>
  <c r="P423" i="1"/>
  <c r="O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O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O202" i="1"/>
  <c r="P201" i="1"/>
  <c r="P200" i="1"/>
  <c r="P199" i="1"/>
  <c r="P198" i="1"/>
  <c r="P197" i="1"/>
  <c r="O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N155" i="1"/>
  <c r="P155" i="1" s="1"/>
  <c r="P154" i="1"/>
  <c r="N154" i="1"/>
  <c r="N153" i="1"/>
  <c r="P153" i="1" s="1"/>
  <c r="P152" i="1"/>
  <c r="N152" i="1"/>
  <c r="N151" i="1"/>
  <c r="P151" i="1" s="1"/>
  <c r="N150" i="1"/>
  <c r="P150" i="1" s="1"/>
  <c r="N149" i="1"/>
  <c r="P149" i="1" s="1"/>
  <c r="N148" i="1"/>
  <c r="P148" i="1" s="1"/>
  <c r="N147" i="1"/>
  <c r="P147" i="1" s="1"/>
  <c r="N146" i="1"/>
  <c r="P146" i="1" s="1"/>
  <c r="P145" i="1"/>
  <c r="N145" i="1"/>
  <c r="N144" i="1"/>
  <c r="P144" i="1" s="1"/>
  <c r="N143" i="1"/>
  <c r="P143" i="1" s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O107" i="1"/>
  <c r="P106" i="1"/>
  <c r="P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N14" i="1"/>
  <c r="P14" i="1" s="1"/>
  <c r="P13" i="1"/>
  <c r="P12" i="1"/>
  <c r="P11" i="1"/>
  <c r="P10" i="1"/>
  <c r="P9" i="1"/>
  <c r="P8" i="1"/>
  <c r="P7" i="1"/>
  <c r="P6" i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D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N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N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I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N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I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O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N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O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N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N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<sst xmlns="http://schemas.openxmlformats.org/spreadsheetml/2006/main" count="9414" uniqueCount="1676">
  <si>
    <t>Номер закупки</t>
  </si>
  <si>
    <t>Код по ОКВЭД2</t>
  </si>
  <si>
    <t>Код по ОКПД2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</si>
  <si>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</si>
  <si>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</si>
  <si>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</si>
  <si>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</si>
  <si>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</si>
  <si>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</si>
  <si>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</si>
  <si>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</si>
  <si>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</si>
  <si>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</si>
  <si>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</si>
  <si>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</si>
  <si>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</si>
  <si>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</si>
  <si>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</si>
  <si>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</si>
  <si>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</si>
  <si>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</si>
  <si>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</si>
  <si>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</si>
  <si>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</si>
  <si>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</si>
  <si>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</si>
  <si>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</si>
  <si>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</si>
  <si>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</si>
  <si>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</si>
  <si>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</si>
  <si>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</si>
  <si>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</si>
  <si>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</si>
  <si>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</si>
  <si>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</si>
  <si>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</si>
  <si>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</si>
  <si>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</si>
  <si>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</si>
  <si>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</si>
  <si>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</si>
  <si>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</si>
  <si>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</si>
  <si>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</si>
  <si>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</si>
  <si>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</si>
  <si>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</si>
  <si>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</si>
  <si>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</si>
  <si>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</si>
  <si>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</si>
  <si>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</si>
  <si>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</si>
  <si>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</si>
  <si>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</si>
  <si>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</si>
  <si>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</si>
  <si>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</si>
  <si>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</si>
  <si>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</si>
  <si>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</si>
  <si>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</si>
  <si>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</si>
  <si>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</si>
  <si>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</si>
  <si>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</si>
  <si>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</si>
  <si>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</si>
  <si>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</si>
  <si>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</si>
  <si>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</si>
  <si>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</si>
  <si>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</si>
  <si>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2023_3</t>
  </si>
  <si>
    <t>Аренда земельного участка в г. Дмитров к.н. 50:04:0010903:170</t>
  </si>
  <si>
    <t>с</t>
  </si>
  <si>
    <t>-</t>
  </si>
  <si>
    <t>декабрь</t>
  </si>
  <si>
    <t>12.2023</t>
  </si>
  <si>
    <t>без НДС</t>
  </si>
  <si>
    <t>2023_4</t>
  </si>
  <si>
    <t>58.29</t>
  </si>
  <si>
    <t>58.29.29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</si>
  <si>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</si>
  <si>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</si>
  <si>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2023_5</t>
  </si>
  <si>
    <t>52.10.9</t>
  </si>
  <si>
    <t>52.10.19.900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</si>
  <si>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</si>
  <si>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</si>
  <si>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</si>
  <si>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</si>
  <si>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</si>
  <si>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</si>
  <si>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</si>
  <si>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</si>
  <si>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</si>
  <si>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</si>
  <si>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</si>
  <si>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</si>
  <si>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</si>
  <si>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</si>
  <si>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2023_7</t>
  </si>
  <si>
    <t>предоставление права использования программного обеспечения Альта-Максимум</t>
  </si>
  <si>
    <t>февраль</t>
  </si>
  <si>
    <t>02.2023</t>
  </si>
  <si>
    <t>март</t>
  </si>
  <si>
    <t>03.2024</t>
  </si>
  <si>
    <t>2023:55000.00;2024:00.00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</si>
  <si>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</si>
  <si>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</si>
  <si>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</si>
  <si>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</si>
  <si>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03.2023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</si>
  <si>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</si>
  <si>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</si>
  <si>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</si>
  <si>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</si>
  <si>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2023_9</t>
  </si>
  <si>
    <t>77.39.2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</si>
  <si>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</si>
  <si>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</si>
  <si>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</si>
  <si>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</si>
  <si>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</si>
  <si>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</si>
  <si>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</si>
  <si>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</si>
  <si>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</si>
  <si>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</si>
  <si>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</si>
  <si>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</si>
  <si>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</si>
  <si>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</si>
  <si>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</si>
  <si>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2023_12</t>
  </si>
  <si>
    <t>Аренда земельного участка, площадью 5400 кв. м., к.н. 65:25:0000007:10, пгт. Южно-Курильск</t>
  </si>
  <si>
    <t>2023:77612.60;2024:135822.05</t>
  </si>
  <si>
    <t>2023_13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</si>
  <si>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</si>
  <si>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</si>
  <si>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</si>
  <si>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</si>
  <si>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</si>
  <si>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</si>
  <si>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</si>
  <si>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</si>
  <si>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</si>
  <si>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2023_15</t>
  </si>
  <si>
    <t>63.11</t>
  </si>
  <si>
    <t>62.09; 63.11.1</t>
  </si>
  <si>
    <t>Оказание услуг по предоставлению сервиса «БРИС ЖКХ»</t>
  </si>
  <si>
    <t>2023_16</t>
  </si>
  <si>
    <t>85.42</t>
  </si>
  <si>
    <t>85.42.19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</si>
  <si>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</si>
  <si>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</si>
  <si>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</si>
  <si>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</si>
  <si>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2023_17</t>
  </si>
  <si>
    <t>63.11.1</t>
  </si>
  <si>
    <t>Оказание услуг Удостоверяющего центра (оформление ключей и сертификатов ключей подписи) ЕИАС Мониторинг ФАС России</t>
  </si>
  <si>
    <t>12.2024</t>
  </si>
  <si>
    <t>Сравнение цен</t>
  </si>
  <si>
    <t>2023:12900.00; 2024: 0.00</t>
  </si>
  <si>
    <t>2023_18</t>
  </si>
  <si>
    <t xml:space="preserve">63.11.1 </t>
  </si>
  <si>
    <t>Комплект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</si>
  <si>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</si>
  <si>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</si>
  <si>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</si>
  <si>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</si>
  <si>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</si>
  <si>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2023_19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</si>
  <si>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</si>
  <si>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</si>
  <si>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</si>
  <si>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</si>
  <si>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2023_20</t>
  </si>
  <si>
    <t>69.20.10.000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</si>
  <si>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</si>
  <si>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</si>
  <si>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</si>
  <si>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2023_21</t>
  </si>
  <si>
    <t>62.01</t>
  </si>
  <si>
    <t>62.01.29.000</t>
  </si>
  <si>
    <t xml:space="preserve">Предоставление неисключительных прав использования программы для ЭВМ "Диадок" </t>
  </si>
  <si>
    <t>2023:161700.00;2024:00.00</t>
  </si>
  <si>
    <t>2023_22</t>
  </si>
  <si>
    <t>Предоставление права использования и абонентское обслуживание системы «Контур-Экстерн»</t>
  </si>
  <si>
    <t>2023:200000.00;2024:00.00</t>
  </si>
  <si>
    <t>2023_23</t>
  </si>
  <si>
    <t>85.23</t>
  </si>
  <si>
    <t>штука</t>
  </si>
  <si>
    <t>Оказание услуг по повышению квалификации</t>
  </si>
  <si>
    <t>2023_24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</si>
  <si>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</si>
  <si>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</si>
  <si>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</si>
  <si>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</si>
  <si>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</si>
  <si>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</si>
  <si>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</si>
  <si>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</si>
  <si>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</si>
  <si>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</si>
  <si>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</si>
  <si>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Поставка фискальных накопителей, операторов фискальных данных, услуга замены</t>
  </si>
  <si>
    <t>2023_27</t>
  </si>
  <si>
    <t xml:space="preserve">Право использования Программы для ЭВМ «Электронный чек2 (12 мес.)
Аренда ККТ, услуги хранения ФН.
</t>
  </si>
  <si>
    <t>2023_28</t>
  </si>
  <si>
    <t>78.30</t>
  </si>
  <si>
    <t>Оказание услуг по предоставлению возможности публикации вакансий</t>
  </si>
  <si>
    <t>2023:571000.00;2024:0.00</t>
  </si>
  <si>
    <t>2023_29</t>
  </si>
  <si>
    <t>65.12.1</t>
  </si>
  <si>
    <t>65.12.12.000</t>
  </si>
  <si>
    <t>Добровольное медицинское страхование</t>
  </si>
  <si>
    <t>Конкурс в электронной форме</t>
  </si>
  <si>
    <t>2023:0.00;2024:35041000.00</t>
  </si>
  <si>
    <t>НДС не облагается</t>
  </si>
  <si>
    <t>2023_30</t>
  </si>
  <si>
    <t>79.9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</si>
  <si>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</si>
  <si>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</si>
  <si>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</si>
  <si>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2023_31</t>
  </si>
  <si>
    <t>66.11.3</t>
  </si>
  <si>
    <t>66.19.10.000</t>
  </si>
  <si>
    <t>Оказание услуг по ведению реестра акционеров</t>
  </si>
  <si>
    <t>2023:15000.00;2024:35000.00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</si>
  <si>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</si>
  <si>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</si>
  <si>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</si>
  <si>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2023_33</t>
  </si>
  <si>
    <t>69.10</t>
  </si>
  <si>
    <t>69.10.16.000</t>
  </si>
  <si>
    <t>Оказание услуг по нотариальному обслуживанию</t>
  </si>
  <si>
    <t>2023:90000.00;2024:30000.00</t>
  </si>
  <si>
    <t>2023_34</t>
  </si>
  <si>
    <t>86.90.9</t>
  </si>
  <si>
    <t>86.90.19.190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</si>
  <si>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</si>
  <si>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</si>
  <si>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</si>
  <si>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2023_35</t>
  </si>
  <si>
    <t>85.42.1</t>
  </si>
  <si>
    <t>человек</t>
  </si>
  <si>
    <t>Оказание услуг по проведению обучения, аттестации и очередной аттестации по курсу "Машинист электростанции передвижной"</t>
  </si>
  <si>
    <t>2023:397660.00; 2024:0.00</t>
  </si>
  <si>
    <t>2023_36</t>
  </si>
  <si>
    <t>62.02</t>
  </si>
  <si>
    <t>Продление регистрации доменов</t>
  </si>
  <si>
    <t>2023:6200.00;2024: 0,00</t>
  </si>
  <si>
    <t>_</t>
  </si>
  <si>
    <t>2023_37</t>
  </si>
  <si>
    <t>28.11</t>
  </si>
  <si>
    <t>28.11.3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</si>
  <si>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</si>
  <si>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</si>
  <si>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</si>
  <si>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</si>
  <si>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</si>
  <si>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</si>
  <si>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2023_39</t>
  </si>
  <si>
    <t>33.1</t>
  </si>
  <si>
    <t>33.12.2</t>
  </si>
  <si>
    <t>642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</si>
  <si>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</si>
  <si>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</si>
  <si>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</si>
  <si>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2023_40</t>
  </si>
  <si>
    <t>26.30.6</t>
  </si>
  <si>
    <t>26.30.60</t>
  </si>
  <si>
    <t>Поставка ЗИП для системы водяного пожаротушения газотурбинной установки</t>
  </si>
  <si>
    <t>2023_41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</si>
  <si>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</si>
  <si>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</si>
  <si>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</si>
  <si>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</si>
  <si>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</si>
  <si>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</si>
  <si>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</si>
  <si>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</si>
  <si>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</si>
  <si>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</si>
  <si>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</si>
  <si>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</si>
  <si>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</si>
  <si>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</si>
  <si>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>2023_44</t>
  </si>
  <si>
    <t>25.99</t>
  </si>
  <si>
    <t xml:space="preserve">31.01.11.129 </t>
  </si>
  <si>
    <t>Поставка металличсеких шкафов для интрумента</t>
  </si>
  <si>
    <t>2023_45</t>
  </si>
  <si>
    <t>28.14</t>
  </si>
  <si>
    <t>28.14.11.141</t>
  </si>
  <si>
    <t>Поставка предохранительны-сброчных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</si>
  <si>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</si>
  <si>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</si>
  <si>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</si>
  <si>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</si>
  <si>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</si>
  <si>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</si>
  <si>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>2023_47</t>
  </si>
  <si>
    <t>28.29</t>
  </si>
  <si>
    <t>28.29.22.190</t>
  </si>
  <si>
    <t>Поставка аппаратов высокого давления KARCHER HD 5/17 C или эквивалент</t>
  </si>
  <si>
    <t>2023_48</t>
  </si>
  <si>
    <t>28.9</t>
  </si>
  <si>
    <t>28.99.3</t>
  </si>
  <si>
    <t>Поставка передвижной установки для механизированной зачистки резервуаров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</si>
  <si>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</si>
  <si>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</si>
  <si>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</si>
  <si>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</si>
  <si>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</si>
  <si>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</si>
  <si>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</si>
  <si>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</si>
  <si>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</si>
  <si>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</si>
  <si>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</si>
  <si>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</si>
  <si>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</si>
  <si>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</si>
  <si>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</si>
  <si>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</si>
  <si>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</si>
  <si>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</si>
  <si>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</si>
  <si>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</si>
  <si>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</si>
  <si>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</si>
  <si>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2023_54</t>
  </si>
  <si>
    <t>19.20</t>
  </si>
  <si>
    <t>19.20.29.160</t>
  </si>
  <si>
    <t>Поставка турбинного масла</t>
  </si>
  <si>
    <t>2023_55</t>
  </si>
  <si>
    <t>49.41</t>
  </si>
  <si>
    <t>49.41.19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</si>
  <si>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</si>
  <si>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</si>
  <si>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</si>
  <si>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</si>
  <si>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</si>
  <si>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</si>
  <si>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</si>
  <si>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</si>
  <si>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</si>
  <si>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</si>
  <si>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</si>
  <si>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</si>
  <si>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</si>
  <si>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</si>
  <si>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</si>
  <si>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</si>
  <si>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</si>
  <si>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>2023_59</t>
  </si>
  <si>
    <t>27.1</t>
  </si>
  <si>
    <t>27.11.4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</si>
  <si>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</si>
  <si>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</si>
  <si>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</si>
  <si>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</si>
  <si>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</si>
  <si>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>2023_61</t>
  </si>
  <si>
    <t>23.61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</si>
  <si>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</si>
  <si>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</si>
  <si>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</si>
  <si>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</si>
  <si>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</si>
  <si>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</si>
  <si>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</si>
  <si>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</si>
  <si>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 xml:space="preserve">Поставка комплектных трансформаторных подстанций </t>
  </si>
  <si>
    <t>2023_65</t>
  </si>
  <si>
    <t>26.51.4</t>
  </si>
  <si>
    <t>26.51.43</t>
  </si>
  <si>
    <t>Поставка измерительных и контрольных приборов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</si>
  <si>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</si>
  <si>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</si>
  <si>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</si>
  <si>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</si>
  <si>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</si>
  <si>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</si>
  <si>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</si>
  <si>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</si>
  <si>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</si>
  <si>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</si>
  <si>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</si>
  <si>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>Поставка кабельной продукции</t>
  </si>
  <si>
    <t>2023_69</t>
  </si>
  <si>
    <t>33.14</t>
  </si>
  <si>
    <t>33.12.29</t>
  </si>
  <si>
    <t>Оказание услуг по сервисному обслуживанию оборудования Brush (Браш)</t>
  </si>
  <si>
    <t>2023_70</t>
  </si>
  <si>
    <t>изменить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</si>
  <si>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</si>
  <si>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</si>
  <si>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</si>
  <si>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>2023_71</t>
  </si>
  <si>
    <t>20.13</t>
  </si>
  <si>
    <t>20.13.24.170</t>
  </si>
  <si>
    <t xml:space="preserve">Поставка силикагеля индикаторного </t>
  </si>
  <si>
    <t>2023_72</t>
  </si>
  <si>
    <t>46.69.7</t>
  </si>
  <si>
    <t>26.51.45.190</t>
  </si>
  <si>
    <t xml:space="preserve">Поставка электрозащитных средств и СИЗ </t>
  </si>
  <si>
    <t>2023_73</t>
  </si>
  <si>
    <t>27.9</t>
  </si>
  <si>
    <t>26.51.43.116</t>
  </si>
  <si>
    <t>Поставка терминалов защит</t>
  </si>
  <si>
    <t>2023_74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</si>
  <si>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</si>
  <si>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</si>
  <si>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</si>
  <si>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</si>
  <si>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2023:61430.00;2024:61430.00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</si>
  <si>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</si>
  <si>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</si>
  <si>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2023:51007.00;2024:51007.00</t>
  </si>
  <si>
    <t>2023_76</t>
  </si>
  <si>
    <t>62.0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</si>
  <si>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</si>
  <si>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</si>
  <si>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2023_77</t>
  </si>
  <si>
    <t>Оказание информационно-справочных услуг в отношении физических лиц</t>
  </si>
  <si>
    <t>2023:40000.00;2024:440000.00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</si>
  <si>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</si>
  <si>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</si>
  <si>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</si>
  <si>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</si>
  <si>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</si>
  <si>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</si>
  <si>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</si>
  <si>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</si>
  <si>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</si>
  <si>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</si>
  <si>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</si>
  <si>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</si>
  <si>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</si>
  <si>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</si>
  <si>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</si>
  <si>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2023_81</t>
  </si>
  <si>
    <t>85.4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</si>
  <si>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</si>
  <si>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</si>
  <si>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</si>
  <si>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>2023_83</t>
  </si>
  <si>
    <t>26.30.1</t>
  </si>
  <si>
    <t>26.30</t>
  </si>
  <si>
    <t>условная единица</t>
  </si>
  <si>
    <t>Поставка оборудования и материалов для систем безопасности</t>
  </si>
  <si>
    <t>2023_84</t>
  </si>
  <si>
    <t>25.93.1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</si>
  <si>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</si>
  <si>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</si>
  <si>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</si>
  <si>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2023_85</t>
  </si>
  <si>
    <t>43.99.7</t>
  </si>
  <si>
    <t>Поставка блочно-модульных зданий контрольно-пропускных пунктов</t>
  </si>
  <si>
    <t>2023_86</t>
  </si>
  <si>
    <t>28.99.9</t>
  </si>
  <si>
    <t>84.24.19</t>
  </si>
  <si>
    <t>Поставка стационарных противотаранных подъемных устройств</t>
  </si>
  <si>
    <t>2023_87</t>
  </si>
  <si>
    <t>25.11.23.139</t>
  </si>
  <si>
    <t>Поставка стационарных эстакад для досмотра транспорта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</si>
  <si>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</si>
  <si>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</si>
  <si>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</si>
  <si>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</si>
  <si>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</si>
  <si>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</si>
  <si>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</si>
  <si>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>2023_91</t>
  </si>
  <si>
    <t>62.02.20</t>
  </si>
  <si>
    <t>Оказание услуг технической поддержки программного обеспечения "АльфаЦентр"</t>
  </si>
  <si>
    <t>2023:48300.00;2024:0.00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</si>
  <si>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</si>
  <si>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</si>
  <si>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</si>
  <si>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2023_93</t>
  </si>
  <si>
    <t>38.11.29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</si>
  <si>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</si>
  <si>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</si>
  <si>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2023_94</t>
  </si>
  <si>
    <t>Оказание услуг по обучению в области охраны атмосферного воздуха</t>
  </si>
  <si>
    <t>2023_95</t>
  </si>
  <si>
    <t>29.20</t>
  </si>
  <si>
    <t>29.20.21.129</t>
  </si>
  <si>
    <t>Поставка контейнеров для сбора ТКО</t>
  </si>
  <si>
    <t>2023_96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</si>
  <si>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</si>
  <si>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</si>
  <si>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</si>
  <si>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</si>
  <si>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</si>
  <si>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</si>
  <si>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</si>
  <si>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</si>
  <si>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</si>
  <si>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</si>
  <si>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</si>
  <si>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</si>
  <si>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</si>
  <si>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</si>
  <si>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</si>
  <si>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</si>
  <si>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</si>
  <si>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</si>
  <si>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</si>
  <si>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</si>
  <si>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2023_101</t>
  </si>
  <si>
    <t>2023:0.00;2024:3782520.00</t>
  </si>
  <si>
    <t>2023_102</t>
  </si>
  <si>
    <t>86.21</t>
  </si>
  <si>
    <t>86.90.19</t>
  </si>
  <si>
    <t>Оказание услуг по проведению периодических медицинских осмотров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</si>
  <si>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</si>
  <si>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</si>
  <si>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</si>
  <si>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2023_104</t>
  </si>
  <si>
    <t>18.12</t>
  </si>
  <si>
    <t>18.12.16</t>
  </si>
  <si>
    <t>3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</si>
  <si>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</si>
  <si>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</si>
  <si>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</si>
  <si>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</si>
  <si>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</si>
  <si>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2023_106</t>
  </si>
  <si>
    <t>Оказание услуг по обучению мерам пожарной безопасности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</si>
  <si>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</si>
  <si>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</si>
  <si>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</si>
  <si>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</si>
  <si>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</si>
  <si>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</si>
  <si>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>2023_109</t>
  </si>
  <si>
    <t>Поставка ящиков для песка</t>
  </si>
  <si>
    <t>2023_110</t>
  </si>
  <si>
    <t>Поставка противопожарного инвентаря</t>
  </si>
  <si>
    <t>2023_111</t>
  </si>
  <si>
    <t>Поставка оборудования по проекту строительства базы ГСМ</t>
  </si>
  <si>
    <t>2023_112</t>
  </si>
  <si>
    <t>Поставка первичных средств пожаротушения по проекту строительства базы ГСМ</t>
  </si>
  <si>
    <t>2023_113</t>
  </si>
  <si>
    <t>Поставка противопожарной двери</t>
  </si>
  <si>
    <t>2023_114</t>
  </si>
  <si>
    <t>42.21</t>
  </si>
  <si>
    <t>42.21.24.110</t>
  </si>
  <si>
    <t xml:space="preserve">Выполнение работ по расширению водозаборного узла </t>
  </si>
  <si>
    <t>2023_115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</si>
  <si>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</si>
  <si>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</si>
  <si>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</si>
  <si>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</si>
  <si>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>2023_116</t>
  </si>
  <si>
    <t>Оказание услуг по отбору проб и лабораторному анализу подземных вод из геотермальных и водозаборной скважин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</si>
  <si>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</si>
  <si>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</si>
  <si>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</si>
  <si>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</si>
  <si>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</si>
  <si>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</si>
  <si>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</si>
  <si>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</si>
  <si>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 xml:space="preserve">без НДС </t>
  </si>
  <si>
    <t>2023_119</t>
  </si>
  <si>
    <t xml:space="preserve">Оказание услуг по обучению по охране труда </t>
  </si>
  <si>
    <t>2023_120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</si>
  <si>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</si>
  <si>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</si>
  <si>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</si>
  <si>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</si>
  <si>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</si>
  <si>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</si>
  <si>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</si>
  <si>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</si>
  <si>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</si>
  <si>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2023_124</t>
  </si>
  <si>
    <t>84.25</t>
  </si>
  <si>
    <t>84.25.19</t>
  </si>
  <si>
    <t>Оказание услуг по обслуживанию опасных производственных объектов</t>
  </si>
  <si>
    <t xml:space="preserve">апрель </t>
  </si>
  <si>
    <t>04.2024</t>
  </si>
  <si>
    <t>2023:2800000.00;2024:2800000.00</t>
  </si>
  <si>
    <t>2023_125</t>
  </si>
  <si>
    <t>Оказание услуг по повышению квалификации по промышленной безопасности</t>
  </si>
  <si>
    <t>2023_126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</si>
  <si>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</si>
  <si>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</si>
  <si>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</si>
  <si>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</si>
  <si>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</si>
  <si>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</si>
  <si>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</si>
  <si>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</si>
  <si>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</si>
  <si>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</si>
  <si>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</si>
  <si>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</si>
  <si>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</si>
  <si>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</si>
  <si>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</si>
  <si>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</si>
  <si>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</si>
  <si>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</si>
  <si>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</si>
  <si>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</si>
  <si>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</si>
  <si>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</si>
  <si>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</si>
  <si>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2023_135</t>
  </si>
  <si>
    <t>85.31.11.000</t>
  </si>
  <si>
    <t xml:space="preserve">Оказание услуг по обучению  "Дефектоскопист" 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</si>
  <si>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</si>
  <si>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</si>
  <si>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</si>
  <si>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</si>
  <si>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</si>
  <si>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</si>
  <si>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</si>
  <si>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</si>
  <si>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>2023_138</t>
  </si>
  <si>
    <t>28.1</t>
  </si>
  <si>
    <t>28.11.42.000</t>
  </si>
  <si>
    <t>Поставка запасных частей для дизельной генераторной установки Cummins C700D5 VTA28-G3</t>
  </si>
  <si>
    <t>64000000000</t>
  </si>
  <si>
    <t>2023_139</t>
  </si>
  <si>
    <t>Поставка запасных частей для дизельной генераторной установки Cummins C900D5</t>
  </si>
  <si>
    <t>2023_140</t>
  </si>
  <si>
    <t>Поставка запасных частей для дизельной генераторной установки Cummins C1400D5 KTA-50-G3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</si>
  <si>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</si>
  <si>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</si>
  <si>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</si>
  <si>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>2023_142</t>
  </si>
  <si>
    <t>28.29.13</t>
  </si>
  <si>
    <t>28.29.13.110</t>
  </si>
  <si>
    <t>Поставка фильтров для дизельных генераторных установок Крым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</si>
  <si>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</si>
  <si>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</si>
  <si>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</si>
  <si>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</si>
  <si>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</si>
  <si>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2023_144</t>
  </si>
  <si>
    <t>Поставка запасных частей для дизельных генераторных установок Саterpillar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</si>
  <si>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</si>
  <si>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</si>
  <si>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</si>
  <si>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</si>
  <si>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</si>
  <si>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</si>
  <si>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2023_148</t>
  </si>
  <si>
    <t>Поставка фильтров для дизельных генераторных установок, эксплуатируемых в Сахалинской обл</t>
  </si>
  <si>
    <t>2023_149</t>
  </si>
  <si>
    <t>Поставка запасных частей и материалов для ДГ «Волжский Дизель имени Маминых»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</si>
  <si>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</si>
  <si>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</si>
  <si>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</si>
  <si>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</si>
  <si>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>2023_151</t>
  </si>
  <si>
    <t>71.12.62</t>
  </si>
  <si>
    <t>71.12.40.150</t>
  </si>
  <si>
    <t>Выполнение метрологических работ (услуг) по поверке средств измерений</t>
  </si>
  <si>
    <t>2023:250000.00;2024:266000.00</t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</si>
  <si>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</si>
  <si>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</si>
  <si>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</si>
  <si>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</si>
  <si>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</si>
  <si>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</si>
  <si>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</si>
  <si>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</si>
  <si>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2023_154</t>
  </si>
  <si>
    <t>Оказание услуг по обучению ПЛК-MS4 базовый курс (программирование в среде MasterSCADA 4D)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</si>
  <si>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</si>
  <si>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</si>
  <si>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</si>
  <si>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</si>
  <si>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</si>
  <si>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2023_157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</si>
  <si>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</si>
  <si>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</si>
  <si>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</si>
  <si>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35000000000</t>
  </si>
  <si>
    <t>2023:380000.00;2024:120000.00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</si>
  <si>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</si>
  <si>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</si>
  <si>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2023:450000.00;2024:300000.00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</si>
  <si>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</si>
  <si>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</si>
  <si>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</si>
  <si>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</si>
  <si>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</si>
  <si>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2023_160</t>
  </si>
  <si>
    <t xml:space="preserve">Поставка лицензии для системного интегратора  </t>
  </si>
  <si>
    <t>2023_161</t>
  </si>
  <si>
    <t>46.69.5</t>
  </si>
  <si>
    <t>46.69.19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</si>
  <si>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</si>
  <si>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</si>
  <si>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2023_162</t>
  </si>
  <si>
    <t>26.30.17</t>
  </si>
  <si>
    <t>26.30.11.150</t>
  </si>
  <si>
    <t>Поставка радиостанций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</si>
  <si>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</si>
  <si>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</si>
  <si>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</si>
  <si>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</si>
  <si>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</si>
  <si>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</si>
  <si>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</si>
  <si>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</si>
  <si>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</si>
  <si>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</si>
  <si>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</si>
  <si>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>2023_167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</si>
  <si>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</si>
  <si>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</si>
  <si>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</si>
  <si>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</si>
  <si>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</si>
  <si>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2023_169</t>
  </si>
  <si>
    <t>26.30.12</t>
  </si>
  <si>
    <t>26.30.12.000</t>
  </si>
  <si>
    <t>Поставка оборудования и материалов сетей связи на Южно-Курильской ДЭС и ВДЭС Головнино</t>
  </si>
  <si>
    <t>2023_170</t>
  </si>
  <si>
    <t>26.51</t>
  </si>
  <si>
    <t>26.51.52.130</t>
  </si>
  <si>
    <t xml:space="preserve">Поставка датчиков давления </t>
  </si>
  <si>
    <t>2023_171</t>
  </si>
  <si>
    <t>Поставка датчиков температуры</t>
  </si>
  <si>
    <t>2023_172</t>
  </si>
  <si>
    <t>62.01.12.000</t>
  </si>
  <si>
    <t>1,2,3</t>
  </si>
  <si>
    <t>Выполнение работ по созданию интеллектуальной системы учета (оборудование, программное обеспечение, работы)</t>
  </si>
  <si>
    <t>2023_173</t>
  </si>
  <si>
    <t>Выполнение работ по внедрению АСУТП верхнего уровня, наблюдаемость подстанций</t>
  </si>
  <si>
    <t>2023_174</t>
  </si>
  <si>
    <t>46.51</t>
  </si>
  <si>
    <t>Условная единица</t>
  </si>
  <si>
    <t>Поставка ЗИП для серверов по телемеханике и АИИСКУЭ</t>
  </si>
  <si>
    <t>2023_175</t>
  </si>
  <si>
    <t>46.49.33</t>
  </si>
  <si>
    <t>46.49.23.000</t>
  </si>
  <si>
    <t xml:space="preserve">Поставка канцелярских товаров </t>
  </si>
  <si>
    <t xml:space="preserve"> 05.2023</t>
  </si>
  <si>
    <t>2023:6051300.00;2024:0.00</t>
  </si>
  <si>
    <t>2023_176</t>
  </si>
  <si>
    <t xml:space="preserve">Поставка бумаги А4 и А3 </t>
  </si>
  <si>
    <t xml:space="preserve"> 04.2023</t>
  </si>
  <si>
    <t>2023:350300.00;2024:350300.00</t>
  </si>
  <si>
    <t>2023_177</t>
  </si>
  <si>
    <t>20.41.3</t>
  </si>
  <si>
    <t>20.4</t>
  </si>
  <si>
    <t xml:space="preserve">Поставка хозяйственных товаров </t>
  </si>
  <si>
    <t>2023:4312370.00;2024:0.00</t>
  </si>
  <si>
    <t>Дог. № 236851 от 28.06.2022 действует до 27.05.2022</t>
  </si>
  <si>
    <t>2023_178</t>
  </si>
  <si>
    <t xml:space="preserve">  14.12</t>
  </si>
  <si>
    <t>14.12.11.110</t>
  </si>
  <si>
    <t xml:space="preserve">Поставка спецодежды и средств индивидуальной защиты </t>
  </si>
  <si>
    <t xml:space="preserve"> 06.2023</t>
  </si>
  <si>
    <t>2023:10984170.00;2024:0.00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</si>
  <si>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</si>
  <si>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</si>
  <si>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</si>
  <si>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2023:21686680.00;2024:0.00</t>
  </si>
  <si>
    <t>2023_180</t>
  </si>
  <si>
    <t xml:space="preserve">Поставка  спецодежды по индивидуальным замерам </t>
  </si>
  <si>
    <t>2023:2344350.00;2024:0.00</t>
  </si>
  <si>
    <t>2023_181</t>
  </si>
  <si>
    <t>20.41.44</t>
  </si>
  <si>
    <t>Поставка смывающих и (или) обезвреживающих средств</t>
  </si>
  <si>
    <t>2023:2572119;2024:0.00</t>
  </si>
  <si>
    <t>2023_182</t>
  </si>
  <si>
    <t>77.33</t>
  </si>
  <si>
    <t>77.33.11</t>
  </si>
  <si>
    <t>Аренда движимого имущества</t>
  </si>
  <si>
    <t>2023:250000.00;2024:2750000.00</t>
  </si>
  <si>
    <t>Дог. № 400741 от 28.02.2022 действует до 27.02.2023</t>
  </si>
  <si>
    <t>2023_183</t>
  </si>
  <si>
    <t>68.20.2</t>
  </si>
  <si>
    <t>68.20.11.000</t>
  </si>
  <si>
    <t xml:space="preserve"> Аренда офисного помещения для сотрудников Головного офиса</t>
  </si>
  <si>
    <t>2023:36500000.00;2024:36500000.00</t>
  </si>
  <si>
    <t>Дог. № Б-2 от 17.02.2015 действует до 17.05.2023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</si>
  <si>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</si>
  <si>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</si>
  <si>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</si>
  <si>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</si>
  <si>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2023:293333.33;2024:146666.67</t>
  </si>
  <si>
    <t>Дог. № 228686 от 04.05.2022 действует до 03.05.2023</t>
  </si>
  <si>
    <t>2023_185</t>
  </si>
  <si>
    <t>Аренда офисного нежилого помещения г.Владивосток</t>
  </si>
  <si>
    <t>2023:438690.00;2024:313350.00</t>
  </si>
  <si>
    <t>Дог. № 01-264-2022-13 от 17.06.2022 действует до 30.04.2023</t>
  </si>
  <si>
    <t>2023_186</t>
  </si>
  <si>
    <t>61.10.5</t>
  </si>
  <si>
    <t xml:space="preserve">Оказание услуг по предоставлению кабельного телевидиния </t>
  </si>
  <si>
    <t>2023:37500.00;2024:12500.00</t>
  </si>
  <si>
    <t>Дог. № U53J4 от 25.04.2022 действует до 10.04.2023</t>
  </si>
  <si>
    <t>2023_187</t>
  </si>
  <si>
    <t xml:space="preserve">18.12
</t>
  </si>
  <si>
    <t xml:space="preserve">18.12.19.140
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</si>
  <si>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</si>
  <si>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</si>
  <si>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</si>
  <si>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</si>
  <si>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</si>
  <si>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</si>
  <si>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</si>
  <si>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</si>
  <si>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2023_189</t>
  </si>
  <si>
    <t xml:space="preserve">
46.49.4
</t>
  </si>
  <si>
    <t>46.49.39.000</t>
  </si>
  <si>
    <t>Поставка новогодних детских подарков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</si>
  <si>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</si>
  <si>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</si>
  <si>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</si>
  <si>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</si>
  <si>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</si>
  <si>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2023_191</t>
  </si>
  <si>
    <t>61.20</t>
  </si>
  <si>
    <t xml:space="preserve">
61.20.11
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</si>
  <si>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</si>
  <si>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</si>
  <si>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</si>
  <si>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2023_192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</si>
  <si>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</si>
  <si>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</si>
  <si>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</si>
  <si>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</si>
  <si>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2023_193</t>
  </si>
  <si>
    <t>65.12.29.000</t>
  </si>
  <si>
    <t>Добровольное страхование автотранспортных средств (КАСКО)</t>
  </si>
  <si>
    <t>2023:0.00;2024:7680000.00</t>
  </si>
  <si>
    <t>2023_194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</si>
  <si>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</si>
  <si>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</si>
  <si>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</si>
  <si>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</si>
  <si>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2023_195</t>
  </si>
  <si>
    <t>65.12.50.000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</si>
  <si>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</si>
  <si>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</si>
  <si>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</si>
  <si>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2023_196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</si>
  <si>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</si>
  <si>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</si>
  <si>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2023_197</t>
  </si>
  <si>
    <t>Добровольное страхование от несчастных случаев и болезней (НСиБ)</t>
  </si>
  <si>
    <t>2023:4158000.00;2024:0.00</t>
  </si>
  <si>
    <t>2023_198</t>
  </si>
  <si>
    <t>65.12</t>
  </si>
  <si>
    <t>65.12.36</t>
  </si>
  <si>
    <t>Страхование грузов</t>
  </si>
  <si>
    <t>2023:0.00;2024:927500.00;2025:0.00</t>
  </si>
  <si>
    <t>2023_199</t>
  </si>
  <si>
    <t>Оказание услуг по обучению сотрудников «Законодательное регулирование закупок: 223-ФЗ»</t>
  </si>
  <si>
    <t>2023:696000.00; 2024:0.00</t>
  </si>
  <si>
    <t>2023_200</t>
  </si>
  <si>
    <t>Выполнение работ по техническому обслуживанию и ремонту копировально-множительной техники</t>
  </si>
  <si>
    <t>2023:1169210.00;2024:3507640.00</t>
  </si>
  <si>
    <t>2023_201</t>
  </si>
  <si>
    <t>58.29.12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</si>
  <si>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</si>
  <si>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</si>
  <si>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2023_202</t>
  </si>
  <si>
    <t>Приобретение права на использование антивирусного программного обеспечения</t>
  </si>
  <si>
    <t>2023_203</t>
  </si>
  <si>
    <t>63.12</t>
  </si>
  <si>
    <t>63.12.1</t>
  </si>
  <si>
    <t>Оказание услуг по обслуживанию и наполнению корпоративного сайта</t>
  </si>
  <si>
    <t xml:space="preserve"> 03.2023</t>
  </si>
  <si>
    <t>2023:297800.00;2024:148900.00</t>
  </si>
  <si>
    <t>2023_204</t>
  </si>
  <si>
    <t>61.10</t>
  </si>
  <si>
    <t>61.90</t>
  </si>
  <si>
    <t xml:space="preserve">Оказание услуг стационарной телефонной связи </t>
  </si>
  <si>
    <t>2023:333330.00;2024:166670.00</t>
  </si>
  <si>
    <t>2023_205</t>
  </si>
  <si>
    <t xml:space="preserve">Оказание услуг по организации доступа к сети Интернет офисных помещений </t>
  </si>
  <si>
    <t>2023:240000.00;2024:120000.00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</si>
  <si>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</si>
  <si>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</si>
  <si>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</si>
  <si>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</si>
  <si>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2023_207</t>
  </si>
  <si>
    <t>26.20</t>
  </si>
  <si>
    <t xml:space="preserve"> Поставка оргтехники и комплектующих</t>
  </si>
  <si>
    <t>2023_208</t>
  </si>
  <si>
    <t>Оказание услуг по хранению материалов и ЗИП</t>
  </si>
  <si>
    <t>2023:1008000.00;2024:4496520.00</t>
  </si>
  <si>
    <t>2023_209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</si>
  <si>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</si>
  <si>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</si>
  <si>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</si>
  <si>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2023:1000000.00;2024:500000.00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</si>
  <si>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</si>
  <si>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</si>
  <si>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</si>
  <si>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</si>
  <si>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</si>
  <si>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</si>
  <si>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</si>
  <si>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</si>
  <si>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</si>
  <si>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</si>
  <si>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</si>
  <si>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2023_212</t>
  </si>
  <si>
    <t>47.41.2</t>
  </si>
  <si>
    <t>47.41.20.000</t>
  </si>
  <si>
    <t>Продление лицензии программного обеспечения VipNet Клиент</t>
  </si>
  <si>
    <t>2023:3200.00;2024:0.00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</si>
  <si>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</si>
  <si>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</si>
  <si>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</si>
  <si>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</si>
  <si>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</si>
  <si>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</si>
  <si>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</si>
  <si>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</si>
  <si>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</si>
  <si>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</si>
  <si>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</si>
  <si>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</si>
  <si>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</si>
  <si>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</si>
  <si>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2023_217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</si>
  <si>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</si>
  <si>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</si>
  <si>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</si>
  <si>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</si>
  <si>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</si>
  <si>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2023:78000000.00;2024:20000000.00</t>
  </si>
  <si>
    <t>2023_218</t>
  </si>
  <si>
    <t xml:space="preserve">Оказание услуг по перевалке, накоплению и хранению нефтепродуктов в г. Керчь </t>
  </si>
  <si>
    <t xml:space="preserve"> 01.2023</t>
  </si>
  <si>
    <t>2023:27000000.00;2024:3000000.00</t>
  </si>
  <si>
    <t>2023_219</t>
  </si>
  <si>
    <t>52.10.12.110</t>
  </si>
  <si>
    <t>Оказание услуг по хранению, сливу и наливу нефтепродуктов в ЮФО</t>
  </si>
  <si>
    <t>2023:1000000.00;2024:4000000.00</t>
  </si>
  <si>
    <t>2023_220</t>
  </si>
  <si>
    <t>Оказание услуг по хранению, сливу и наливу нефтепродуктов в г. Симферополь</t>
  </si>
  <si>
    <t>2023:10000000.00;2024:10000000.00</t>
  </si>
  <si>
    <t>2023_221</t>
  </si>
  <si>
    <t>Оказание услуг по хранению, сливу, наливу и доставке топлива для нужд ГТЭС в Краснодарском крае</t>
  </si>
  <si>
    <t>02.2025</t>
  </si>
  <si>
    <t>2023:27500000.00;2024:2500000.00;2025:0.00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</si>
  <si>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</si>
  <si>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</si>
  <si>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</si>
  <si>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</si>
  <si>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</si>
  <si>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</si>
  <si>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</si>
  <si>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</si>
  <si>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</si>
  <si>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</si>
  <si>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>2023_225</t>
  </si>
  <si>
    <t>Оказание услуг по приёму, хранению и отпуску нефтепродуктов в   Курильском районе, о. Итуруп</t>
  </si>
  <si>
    <t>2023:0.00;2024:8521055.00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</si>
  <si>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</si>
  <si>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</si>
  <si>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</si>
  <si>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</si>
  <si>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</si>
  <si>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</si>
  <si>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</si>
  <si>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</si>
  <si>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</si>
  <si>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</si>
  <si>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</si>
  <si>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2023_229</t>
  </si>
  <si>
    <t>Поставка сжиженного углеводородного газа</t>
  </si>
  <si>
    <t>Белгородская   обл</t>
  </si>
  <si>
    <t>2023:95000000.00;2024:0.00</t>
  </si>
  <si>
    <t>2023_230</t>
  </si>
  <si>
    <t>71.12.40.140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</si>
  <si>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</si>
  <si>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</si>
  <si>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</si>
  <si>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</si>
  <si>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</si>
  <si>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</si>
  <si>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</si>
  <si>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</si>
  <si>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</si>
  <si>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</si>
  <si>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</si>
  <si>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</si>
  <si>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</si>
  <si>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</si>
  <si>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</si>
  <si>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05.2024</t>
  </si>
  <si>
    <t>2023:263400.00;2024:131700.00</t>
  </si>
  <si>
    <t>2023_233</t>
  </si>
  <si>
    <t>45.20.30</t>
  </si>
  <si>
    <t>Оказание услуг мойки и чистки легкового автотранспорта г. Симферополь</t>
  </si>
  <si>
    <t xml:space="preserve"> 07.2024</t>
  </si>
  <si>
    <t>2023:233485.00;2024:233485.00</t>
  </si>
  <si>
    <t>2023_234</t>
  </si>
  <si>
    <t>Оказание услуг мойки и чистки автомобилей г. Севастополь</t>
  </si>
  <si>
    <t xml:space="preserve"> 11.2023</t>
  </si>
  <si>
    <t xml:space="preserve"> 01.2025</t>
  </si>
  <si>
    <t>2023:0.00;2024:449927.50;2025:40902.50</t>
  </si>
  <si>
    <t>2023_235</t>
  </si>
  <si>
    <t>Аренда нежилого офисного помещения  и нежилого помещения (смотровая яма)</t>
  </si>
  <si>
    <t xml:space="preserve"> 04.2024</t>
  </si>
  <si>
    <t>2023:1653700.00;2024:826800.00</t>
  </si>
  <si>
    <t>2023_236</t>
  </si>
  <si>
    <t>52.21.24</t>
  </si>
  <si>
    <t>52.21.24.000</t>
  </si>
  <si>
    <t>Оказание услуг предоставления стоянки автотранспорта в г. Симферополь</t>
  </si>
  <si>
    <t>2023:687500.00;2024:687500.00</t>
  </si>
  <si>
    <t>2023_237</t>
  </si>
  <si>
    <t>45.20</t>
  </si>
  <si>
    <t>Выполнение работ по шиномонтажу автотранспортных средств в г. Симферополь</t>
  </si>
  <si>
    <t>2023:305250.00;2024:305250.00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</si>
  <si>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</si>
  <si>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</si>
  <si>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</si>
  <si>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</si>
  <si>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</si>
  <si>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</si>
  <si>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</si>
  <si>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</si>
  <si>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</si>
  <si>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</si>
  <si>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</si>
  <si>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</si>
  <si>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>2023:2422700.00;2024:4845300.00</t>
  </si>
  <si>
    <t>2023_241</t>
  </si>
  <si>
    <t>Техническое обслуживание и ремонт грузовых автомобилей Хендай (Hyundai)</t>
  </si>
  <si>
    <t>2023:1230000.00;2024:1230000.00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</si>
  <si>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</si>
  <si>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</si>
  <si>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</si>
  <si>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</si>
  <si>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</si>
  <si>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</si>
  <si>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</si>
  <si>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2023_243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</si>
  <si>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</si>
  <si>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2023:300000.00;2024:1453000.00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</si>
  <si>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</si>
  <si>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</si>
  <si>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</si>
  <si>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2023_245</t>
  </si>
  <si>
    <t>Техническое обслуживание и ремонт автомобилей TOYOTA CAMRY (ТОЙОТА КАМРИ)</t>
  </si>
  <si>
    <t>2023:73050.00;2024:24350.00</t>
  </si>
  <si>
    <t>2023_246</t>
  </si>
  <si>
    <t>Техническое обслуживание и ремонт подъёмных сооружений</t>
  </si>
  <si>
    <t>03000000000;35000000000</t>
  </si>
  <si>
    <t>Краснодарский край;Крым Респ</t>
  </si>
  <si>
    <t>2023:326900.00;2024:1634510.00</t>
  </si>
  <si>
    <t>2023_247</t>
  </si>
  <si>
    <t>47.30</t>
  </si>
  <si>
    <t>47.30.10.000</t>
  </si>
  <si>
    <t>Поставка автомобильного топлива в торговых точках АЗС с использованием ПК</t>
  </si>
  <si>
    <t xml:space="preserve"> 10.2023</t>
  </si>
  <si>
    <t>2023:0.00;2024:30000000.00;2025:0.00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</si>
  <si>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</si>
  <si>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</si>
  <si>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</si>
  <si>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</si>
  <si>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</si>
  <si>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</si>
  <si>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</si>
  <si>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</si>
  <si>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</si>
  <si>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</si>
  <si>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</si>
  <si>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</si>
  <si>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2023_251</t>
  </si>
  <si>
    <t>45.31</t>
  </si>
  <si>
    <t>45.31.11.000</t>
  </si>
  <si>
    <t>Поставка автомобильных шин</t>
  </si>
  <si>
    <t>2023_252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</si>
  <si>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</si>
  <si>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</si>
  <si>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06.2024</t>
  </si>
  <si>
    <t>2023:0.00;2024:4546520.00</t>
  </si>
  <si>
    <t>2023_253</t>
  </si>
  <si>
    <t>2023:1143000.00;2024:817000.00</t>
  </si>
  <si>
    <t>2023_254</t>
  </si>
  <si>
    <t>29.10.5</t>
  </si>
  <si>
    <t>Поставка полуприцепа опоровоза с дополнительным оборудованием</t>
  </si>
  <si>
    <t>2023_255</t>
  </si>
  <si>
    <t>29.10.4</t>
  </si>
  <si>
    <t>Поставка автотопливозаправщика КАМАЗ 6х6 с дополнительным оборудованием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</si>
  <si>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</si>
  <si>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</si>
  <si>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</si>
  <si>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</si>
  <si>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</si>
  <si>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</si>
  <si>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</si>
  <si>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</si>
  <si>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</si>
  <si>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</si>
  <si>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2023_260</t>
  </si>
  <si>
    <t>71.20.14.000</t>
  </si>
  <si>
    <t>Оказание услуг предрейсового контроля технического состояния транспортных средств</t>
  </si>
  <si>
    <t>2023:586850.00;2024:53350.00</t>
  </si>
  <si>
    <t>НДС не облагается, пп. 2 п. 2 ст.149 гл.21 НК РФ</t>
  </si>
  <si>
    <t>2023_261</t>
  </si>
  <si>
    <t>Техническое обслуживание и ремонт автомобиля Газель Некст (Next)</t>
  </si>
  <si>
    <t>2023:0.00;2024:298283.00;2025:27117.00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</si>
  <si>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</si>
  <si>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</si>
  <si>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</si>
  <si>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</si>
  <si>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2023_263</t>
  </si>
  <si>
    <t>Оказание услуг медицинских осмотров водителей</t>
  </si>
  <si>
    <t>2023:429550.00;2024:39050.00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</si>
  <si>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</si>
  <si>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</si>
  <si>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2023:546100.00;2024:2730500.00</t>
  </si>
  <si>
    <t>Договор планируется заключить в ноябре 2022 (корректировка ПЗ-2022, исчерпание денежных средств по действующему договору.</t>
  </si>
  <si>
    <t>2023_265</t>
  </si>
  <si>
    <t xml:space="preserve">Техническое обслуживание и ремонт  HYUNDAI H-1 комплектация BUSINESS гарантийная </t>
  </si>
  <si>
    <t>2023:0.00;2024:290000.00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</si>
  <si>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</si>
  <si>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</si>
  <si>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</si>
  <si>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</si>
  <si>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</si>
  <si>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</si>
  <si>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</si>
  <si>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</si>
  <si>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2023_268</t>
  </si>
  <si>
    <t>2023:1364250.00;2024:454750.00</t>
  </si>
  <si>
    <t>2023_269</t>
  </si>
  <si>
    <t>29.32</t>
  </si>
  <si>
    <t>29.32.3</t>
  </si>
  <si>
    <t>Выполнение работ по реконструкции транспортных средств марки MAN (МАН) TGA 33.530 6*4 BL</t>
  </si>
  <si>
    <t>2023:2087365.00;2024:1490975.00</t>
  </si>
  <si>
    <t>2023_270</t>
  </si>
  <si>
    <t>45.19.2</t>
  </si>
  <si>
    <t xml:space="preserve">Поставка седельного тягача КАМАЗ с дополнительным оборудованием </t>
  </si>
  <si>
    <t>2023_271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</si>
  <si>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</si>
  <si>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</si>
  <si>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</si>
  <si>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</si>
  <si>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</si>
  <si>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</si>
  <si>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</si>
  <si>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</si>
  <si>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</si>
  <si>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>2023_275</t>
  </si>
  <si>
    <t>29.10.2</t>
  </si>
  <si>
    <t>Поставка автомобилей УАЗ Патриот или эквивалент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</si>
  <si>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</si>
  <si>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</si>
  <si>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</si>
  <si>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</si>
  <si>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2023_278</t>
  </si>
  <si>
    <t>Поставка автомобильного крана 32 т. на шасси КАМАЗ с дополнительным оборудованием</t>
  </si>
  <si>
    <t>2023_279</t>
  </si>
  <si>
    <t>52.21.2</t>
  </si>
  <si>
    <t>52.21.29.000</t>
  </si>
  <si>
    <t>Оказание услуг по транспортно-экспедиционному обслуживанию</t>
  </si>
  <si>
    <t>2023:339170.00;2024:30830.00</t>
  </si>
  <si>
    <t>2023_280</t>
  </si>
  <si>
    <t>Оказание услуг мойки служебного автомобиля</t>
  </si>
  <si>
    <t>2023:80000.00;2024:15000.00</t>
  </si>
  <si>
    <t>2023_281</t>
  </si>
  <si>
    <t>71.12.61</t>
  </si>
  <si>
    <t>71.12.40.110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</si>
  <si>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</si>
  <si>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</si>
  <si>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</si>
  <si>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</si>
  <si>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2023_283</t>
  </si>
  <si>
    <t>Оказание услуг по проведению периодического медицинского осмотра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</si>
  <si>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</si>
  <si>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</si>
  <si>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</si>
  <si>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</si>
  <si>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</si>
  <si>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</si>
  <si>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</si>
  <si>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</si>
  <si>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</si>
  <si>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2023_286</t>
  </si>
  <si>
    <t>Оказание услуг  профессионального дополнительного образования</t>
  </si>
  <si>
    <t>2023_287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</si>
  <si>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</si>
  <si>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</si>
  <si>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</si>
  <si>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</si>
  <si>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</si>
  <si>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</si>
  <si>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</si>
  <si>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</si>
  <si>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</si>
  <si>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</si>
  <si>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</si>
  <si>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</si>
  <si>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2023_290</t>
  </si>
  <si>
    <t>71.20.12</t>
  </si>
  <si>
    <t>Оказание услуг по проведению анализов трансформаторного масла</t>
  </si>
  <si>
    <t>2023:20000.00;2024:58500.00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</si>
  <si>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</si>
  <si>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</si>
  <si>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</si>
  <si>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2023_292</t>
  </si>
  <si>
    <t>84.25.11.120</t>
  </si>
  <si>
    <t>Выполнение работ по обслуживанию баллонов установок пожаротушения</t>
  </si>
  <si>
    <t>2023:290000.00;2024:402000.00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</si>
  <si>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</si>
  <si>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</si>
  <si>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2023:155000.00;2024:0.00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</si>
  <si>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</si>
  <si>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</si>
  <si>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</si>
  <si>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</si>
  <si>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</si>
  <si>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</si>
  <si>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</si>
  <si>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</si>
  <si>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2023_296</t>
  </si>
  <si>
    <t>Выполнение поверочных работ средств измерений</t>
  </si>
  <si>
    <t>2023_297</t>
  </si>
  <si>
    <t>Оказание услуг  по предрейсовому осмотру водителя и автомобиля</t>
  </si>
  <si>
    <t>2023:31700.00;2024:63300.00</t>
  </si>
  <si>
    <t>2023_298</t>
  </si>
  <si>
    <t>71.20.19</t>
  </si>
  <si>
    <t>Оказание услуг по проведению анализов проб воздуха, измерений уровня шума</t>
  </si>
  <si>
    <t>2023_299</t>
  </si>
  <si>
    <t>36.00.2</t>
  </si>
  <si>
    <t>36.00.12</t>
  </si>
  <si>
    <t>Оказание услуг  по снабжению технической водой</t>
  </si>
  <si>
    <t>2023:60000.00;2024:38000.00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</si>
  <si>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</si>
  <si>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</si>
  <si>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</si>
  <si>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2023_301</t>
  </si>
  <si>
    <t>Оказание услуг  по  мойке грузовых автомобилей</t>
  </si>
  <si>
    <t>2023:20000.00;2024:38000.00</t>
  </si>
  <si>
    <t>2023_302</t>
  </si>
  <si>
    <t>2023:25000.00;2024:19000.00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</si>
  <si>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</si>
  <si>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</si>
  <si>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</si>
  <si>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</si>
  <si>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</si>
  <si>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>2023_304</t>
  </si>
  <si>
    <t>85.41.1</t>
  </si>
  <si>
    <t>85.41.10</t>
  </si>
  <si>
    <t>Оказание услуг по проведению занятий по общей физической подготовке</t>
  </si>
  <si>
    <t>2023:14000.00;2024:70000.00</t>
  </si>
  <si>
    <t>2023_305</t>
  </si>
  <si>
    <t>68.20.12.900</t>
  </si>
  <si>
    <t>081</t>
  </si>
  <si>
    <t>квадратный метр общей площади</t>
  </si>
  <si>
    <t>Аренда офисного помещения, коммунальные услуги</t>
  </si>
  <si>
    <t>2023:205000.00;2024:2020000.00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</si>
  <si>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</si>
  <si>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</si>
  <si>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</si>
  <si>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</si>
  <si>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</si>
  <si>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</si>
  <si>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</si>
  <si>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</si>
  <si>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</si>
  <si>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</si>
  <si>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</si>
  <si>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</si>
  <si>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</si>
  <si>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</si>
  <si>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</si>
  <si>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</si>
  <si>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</si>
  <si>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</si>
  <si>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2023_311</t>
  </si>
  <si>
    <t>61.10.1</t>
  </si>
  <si>
    <t>61.10.11.120</t>
  </si>
  <si>
    <t>Оказание услуг  местной телефонной связи</t>
  </si>
  <si>
    <t>2023:0.00;2024:36000.00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</si>
  <si>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</si>
  <si>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</si>
  <si>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</si>
  <si>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</si>
  <si>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2023_313</t>
  </si>
  <si>
    <t>47.25.2</t>
  </si>
  <si>
    <t>36.00.11</t>
  </si>
  <si>
    <t>Поставка питьевой воды в бутылях</t>
  </si>
  <si>
    <t>2023:0.00;2024:99500.00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</si>
  <si>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</si>
  <si>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</si>
  <si>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</si>
  <si>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</si>
  <si>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2023_315</t>
  </si>
  <si>
    <t xml:space="preserve">Оказание услуг по обучению по профессии: "Сливщик-разливщик" </t>
  </si>
  <si>
    <t>2023:34000.00;2024:8700.00</t>
  </si>
  <si>
    <t>2023_316</t>
  </si>
  <si>
    <t>2023:37100.00;2024:8500.00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</si>
  <si>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</si>
  <si>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</si>
  <si>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2023:80000.00;2024:7000.00</t>
  </si>
  <si>
    <t>2023_318</t>
  </si>
  <si>
    <t>Оказание услуг по предэкзаменационной подготовке по электробезопасности</t>
  </si>
  <si>
    <t>2023:35600.00;2024:8800.00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</si>
  <si>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</si>
  <si>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</si>
  <si>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2023:174200.00;2024:35000.00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</si>
  <si>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</si>
  <si>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</si>
  <si>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</si>
  <si>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</si>
  <si>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</si>
  <si>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</si>
  <si>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</si>
  <si>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</si>
  <si>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</si>
  <si>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</si>
  <si>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</si>
  <si>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</si>
  <si>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2023_323</t>
  </si>
  <si>
    <t>61.10.43.000</t>
  </si>
  <si>
    <t>Оказание услуг по предоставлению широкополосного доступа в сеть интернет</t>
  </si>
  <si>
    <t>2023:30000.00;2024:65000.00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</si>
  <si>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</si>
  <si>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</si>
  <si>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2023:375000.00;2024:627400.00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</si>
  <si>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</si>
  <si>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</si>
  <si>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</si>
  <si>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2023_326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</si>
  <si>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</si>
  <si>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</si>
  <si>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2023_327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</si>
  <si>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</si>
  <si>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</si>
  <si>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</si>
  <si>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2023_328</t>
  </si>
  <si>
    <t>36.00</t>
  </si>
  <si>
    <t>2023:803050.00;2024:803050.00</t>
  </si>
  <si>
    <t>2023_329</t>
  </si>
  <si>
    <t>37.00.11</t>
  </si>
  <si>
    <t>Оказание услуг по приёму и очистке сточных вод</t>
  </si>
  <si>
    <t>2023:64000.00;2024:90400.00</t>
  </si>
  <si>
    <t>2023_330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</si>
  <si>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</si>
  <si>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</si>
  <si>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2023_331</t>
  </si>
  <si>
    <t>Аренда офисного нежилого помещения</t>
  </si>
  <si>
    <t>2023:1846700.00;2024:2189484.00</t>
  </si>
  <si>
    <t>2023_332</t>
  </si>
  <si>
    <t>36.00.20</t>
  </si>
  <si>
    <t>Подача холодного водоснабжения на площадке размещения мобильных ГТЭС ПС "Севастопольская"</t>
  </si>
  <si>
    <t>2023:0.00;2024:65000.00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</si>
  <si>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</si>
  <si>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</si>
  <si>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</si>
  <si>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</si>
  <si>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</si>
  <si>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</si>
  <si>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2023_335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</si>
  <si>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</si>
  <si>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</si>
  <si>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2023_336</t>
  </si>
  <si>
    <t>71.20.9</t>
  </si>
  <si>
    <t>Техническое обслуживание медицинского оборудования</t>
  </si>
  <si>
    <t>2023:4500.00;2024:48000.00</t>
  </si>
  <si>
    <t>2023_337</t>
  </si>
  <si>
    <t>Поверка приборов медицинского назначения</t>
  </si>
  <si>
    <t>2023:33400.00;2024:16600.00</t>
  </si>
  <si>
    <t>2023_338</t>
  </si>
  <si>
    <t>Оказание услуг по обучению медицинского персонала</t>
  </si>
  <si>
    <t>2023:21700.00;2024:0.00</t>
  </si>
  <si>
    <t>2023_339</t>
  </si>
  <si>
    <t>Выполнение работ по поверке и калибровке средств измерений</t>
  </si>
  <si>
    <t>2023:950000.00;2024:950000.00</t>
  </si>
  <si>
    <t>2023_340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</si>
  <si>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</si>
  <si>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12.2024</t>
  </si>
  <si>
    <t>2023:0.00;2024:6000.00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</si>
  <si>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</si>
  <si>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</si>
  <si>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</si>
  <si>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</si>
  <si>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</si>
  <si>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</si>
  <si>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</si>
  <si>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</si>
  <si>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</si>
  <si>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</si>
  <si>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</si>
  <si>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</si>
  <si>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</si>
  <si>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</si>
  <si>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2023_346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</si>
  <si>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</si>
  <si>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</si>
  <si>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</si>
  <si>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</si>
  <si>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</si>
  <si>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</si>
  <si>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>2023_348</t>
  </si>
  <si>
    <t>26.51.5</t>
  </si>
  <si>
    <t>26.51.66.131</t>
  </si>
  <si>
    <t>Поставка микроомметра с функцией размагничивания магнитопровода силового трансформатора ПФИ24-10Р или эквивалент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</si>
  <si>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</si>
  <si>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</si>
  <si>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</si>
  <si>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</si>
  <si>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</si>
  <si>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2023:0.00;2024:8738000.00</t>
  </si>
  <si>
    <t>2023_351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</si>
  <si>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</si>
  <si>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</si>
  <si>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</si>
  <si>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</si>
  <si>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2023_352</t>
  </si>
  <si>
    <t>2023:0.00;2024:2001600.00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</si>
  <si>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</si>
  <si>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</si>
  <si>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</si>
  <si>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>2023_354</t>
  </si>
  <si>
    <t>28.25.12</t>
  </si>
  <si>
    <t>28.25.12.130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</si>
  <si>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</si>
  <si>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</si>
  <si>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</si>
  <si>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</si>
  <si>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</si>
  <si>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>2023_356</t>
  </si>
  <si>
    <t>20.11</t>
  </si>
  <si>
    <t>20.11.11</t>
  </si>
  <si>
    <t>Поставка фреона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</si>
  <si>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</si>
  <si>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</si>
  <si>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</si>
  <si>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</si>
  <si>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2023_358</t>
  </si>
  <si>
    <t>28.30.4</t>
  </si>
  <si>
    <t>28.30.40.000</t>
  </si>
  <si>
    <t xml:space="preserve">Поставка триммера бензинового и комплектующих </t>
  </si>
  <si>
    <t>2023_359</t>
  </si>
  <si>
    <t>27.40.15.114</t>
  </si>
  <si>
    <t>Поставка ламп люминесцентных</t>
  </si>
  <si>
    <t>2023_360</t>
  </si>
  <si>
    <t>Оказание услуг по организации пожарного мониторинга на площадке «Севастопольская МГТЭС»</t>
  </si>
  <si>
    <t>2023:63000.00;2024:6200.00</t>
  </si>
  <si>
    <t>2023_361</t>
  </si>
  <si>
    <t>Оказание услуг по организации пожарного мониторинга на площадке «Западно-Крымская МГТЭС»</t>
  </si>
  <si>
    <t>2023_362</t>
  </si>
  <si>
    <t>Оказание услуг технического обслуживания системы передачи извещения на пульт МЧС</t>
  </si>
  <si>
    <t>2023:18300.00;2024:6200.00</t>
  </si>
  <si>
    <t>2023_363</t>
  </si>
  <si>
    <t xml:space="preserve"> 08.2024</t>
  </si>
  <si>
    <t>2023:5200000.00;2024:237400.00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</si>
  <si>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</si>
  <si>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</si>
  <si>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</si>
  <si>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</si>
  <si>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</si>
  <si>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</si>
  <si>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</si>
  <si>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</si>
  <si>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</si>
  <si>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>2023_366</t>
  </si>
  <si>
    <t>Оказание услуг по проведению психиатрического освидетельствования работников</t>
  </si>
  <si>
    <t>2023:372900.00;2024:0.00</t>
  </si>
  <si>
    <t>2023_367</t>
  </si>
  <si>
    <t>45.20.21.222</t>
  </si>
  <si>
    <t>Поверка анализатора растворенных газов в трансформаторном масле Transport X</t>
  </si>
  <si>
    <t>2023_368</t>
  </si>
  <si>
    <t>31.01.11.120</t>
  </si>
  <si>
    <t>Поставка офисных металлических шкафов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</si>
  <si>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</si>
  <si>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</si>
  <si>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</si>
  <si>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</si>
  <si>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</si>
  <si>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</si>
  <si>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>2023_371</t>
  </si>
  <si>
    <t>26.51.53.110</t>
  </si>
  <si>
    <t>Поставка газоанализатора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</si>
  <si>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</si>
  <si>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</si>
  <si>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2023:176800.00;2024:0.00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</si>
  <si>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</si>
  <si>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</si>
  <si>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</si>
  <si>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</si>
  <si>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</si>
  <si>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</si>
  <si>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</si>
  <si>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>2023_375</t>
  </si>
  <si>
    <t>Приобретение обновлений программного обеспечения Гранд-смета и актуализации БД ФЕР 2020</t>
  </si>
  <si>
    <t xml:space="preserve">2023:164000.00;2024:43000.00
</t>
  </si>
  <si>
    <t>2023_376</t>
  </si>
  <si>
    <t>39.00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</si>
  <si>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</si>
  <si>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</si>
  <si>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</si>
  <si>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</si>
  <si>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</si>
  <si>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</si>
  <si>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2023:284150.00;2024:0.00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</si>
  <si>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</si>
  <si>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</si>
  <si>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</si>
  <si>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</si>
  <si>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</si>
  <si>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2023_379</t>
  </si>
  <si>
    <t>Оказание услуг мойки и чистки автотранспортных средств</t>
  </si>
  <si>
    <t>2023:249080.00;2024:0.00</t>
  </si>
  <si>
    <t>2023_380</t>
  </si>
  <si>
    <t>Оказание услуг на техническое обслуживание и ремонт транспортных средств</t>
  </si>
  <si>
    <t>2023:1000000.00;2024:0.00</t>
  </si>
  <si>
    <t>2023_381</t>
  </si>
  <si>
    <t>Оказание услуг по шиномонтажу автотранспортных средств</t>
  </si>
  <si>
    <t>2023:49200.00;2024:0.00</t>
  </si>
  <si>
    <t>2023_382</t>
  </si>
  <si>
    <t>52.24.1</t>
  </si>
  <si>
    <t>Оказание услуг по погрузо-разгрузочным работам в терминале с. Крабозаводское</t>
  </si>
  <si>
    <t>2023:615050.00;2024:0.00</t>
  </si>
  <si>
    <t>2023_383</t>
  </si>
  <si>
    <t xml:space="preserve">Оказание услуг по погрузо-разгрузочным работам </t>
  </si>
  <si>
    <t>2023:500000.00;2024:0.00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</si>
  <si>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</si>
  <si>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</si>
  <si>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</si>
  <si>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</si>
  <si>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</si>
  <si>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</si>
  <si>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2023:300000.00;2024:0.00</t>
  </si>
  <si>
    <t>2023_386</t>
  </si>
  <si>
    <t>Оказание услуг по водоснабжению и водоотведению на дизельных электростанциях "Крабозаводское"</t>
  </si>
  <si>
    <t>2023:689170.00;2024:0.00</t>
  </si>
  <si>
    <t>2023_387</t>
  </si>
  <si>
    <t>68.20.1</t>
  </si>
  <si>
    <t>68.20.11</t>
  </si>
  <si>
    <t xml:space="preserve">Аренда жилого помещения </t>
  </si>
  <si>
    <t>2023:379313.00;2024:0.00</t>
  </si>
  <si>
    <t>2023_388</t>
  </si>
  <si>
    <t>Оказание услуг по водоснабжению и водоотведению на дизельных электростанциях "Малокурильское"</t>
  </si>
  <si>
    <t>2023:1087500.00;2024:0.00</t>
  </si>
  <si>
    <t>2023_389</t>
  </si>
  <si>
    <t>Аренда складского нежилого помещения</t>
  </si>
  <si>
    <t>2023:495000.00;2024:0.00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</si>
  <si>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</si>
  <si>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</si>
  <si>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</si>
  <si>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</si>
  <si>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</si>
  <si>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</si>
  <si>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</si>
  <si>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</si>
  <si>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2023_392</t>
  </si>
  <si>
    <t>Аренда муниципального имущества</t>
  </si>
  <si>
    <t>2023:1162821.00;2024:0.00</t>
  </si>
  <si>
    <t>2023_393</t>
  </si>
  <si>
    <t>Оказание услуг по проведению предрейсовых медицинских осмотров водителей</t>
  </si>
  <si>
    <t>2023:360000.00;2024:0.00</t>
  </si>
  <si>
    <t>2023_394</t>
  </si>
  <si>
    <t>Оказание услуг по откачке и вывозу бытовых сточных вод</t>
  </si>
  <si>
    <t>2023:105421.00;2024:0.00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</si>
  <si>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</si>
  <si>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</si>
  <si>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2023:205628.00;2024:0.00</t>
  </si>
  <si>
    <t>с учетом НДС</t>
  </si>
  <si>
    <t>2023_396</t>
  </si>
  <si>
    <t>Оказание услуг по водоснабжению  дизельной электростанции (Южно-Курильск)</t>
  </si>
  <si>
    <t>2023:710000.00;2024:0.00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</si>
  <si>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</si>
  <si>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</si>
  <si>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</si>
  <si>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2023_398</t>
  </si>
  <si>
    <t>Оказание услуг по отпуску тепловой энергии в горячей воде</t>
  </si>
  <si>
    <t>2023:340000.00;2024:0.00</t>
  </si>
  <si>
    <t>2023_399</t>
  </si>
  <si>
    <t xml:space="preserve">Аренда жилых помещений </t>
  </si>
  <si>
    <t>2023:346368.00;2024:1385472.00</t>
  </si>
  <si>
    <t>2023_400</t>
  </si>
  <si>
    <t>Аренда нежилых помещений</t>
  </si>
  <si>
    <t>2023:1579453.00;2024:3158907.00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</si>
  <si>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</si>
  <si>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</si>
  <si>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2023:1305000.00;2024:1305000.00</t>
  </si>
  <si>
    <t>2023_402</t>
  </si>
  <si>
    <t>Оказание услуг по мойке легкового автотранспорта</t>
  </si>
  <si>
    <t>2023:2779375.00;2024:555875.00</t>
  </si>
  <si>
    <t>2023_403</t>
  </si>
  <si>
    <t>Техническое обслуживание и ремонт легковых автомобилей</t>
  </si>
  <si>
    <t>2023:680925.00;2024:680925.00</t>
  </si>
  <si>
    <t>2023_404</t>
  </si>
  <si>
    <t>Техническое обслуживание и ремонт грузовых автомобилей</t>
  </si>
  <si>
    <t>2023:3308840.00;2024:3308840.00</t>
  </si>
  <si>
    <t>2023_405</t>
  </si>
  <si>
    <t>Единица</t>
  </si>
  <si>
    <t>Выполнение работ по шиномонтажу автотранспортных средств</t>
  </si>
  <si>
    <t>2023:2710000.00;2024:2710000.00</t>
  </si>
  <si>
    <t>2023_406</t>
  </si>
  <si>
    <t>Оказание услуг по тарировке автоцистерн</t>
  </si>
  <si>
    <t>2023:73220.00;2024:52300.00</t>
  </si>
  <si>
    <t>2023_407</t>
  </si>
  <si>
    <t>Оказание услуг стационарной телефонной связи</t>
  </si>
  <si>
    <t>2023:40950.00;2024:122850.00</t>
  </si>
  <si>
    <t>2023_408</t>
  </si>
  <si>
    <t>Оказание услуг по предоставлению доступа к сети Интернет</t>
  </si>
  <si>
    <t>2023:4450560.00;2024:000</t>
  </si>
  <si>
    <t>2023_409</t>
  </si>
  <si>
    <t>2023:867555.05;2024:0.00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</si>
  <si>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</si>
  <si>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</si>
  <si>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</si>
  <si>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</si>
  <si>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</si>
  <si>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</si>
  <si>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</si>
  <si>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</si>
  <si>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</si>
  <si>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</si>
  <si>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</si>
  <si>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>Поставка строительных материалов</t>
  </si>
  <si>
    <t>2023:2032333.34;2024:1451666.66</t>
  </si>
  <si>
    <t>2023_413</t>
  </si>
  <si>
    <t>Оказание услуг по мойке грузового автотранспорта</t>
  </si>
  <si>
    <t>2023:5750.00;2024:63250.00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</si>
  <si>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</si>
  <si>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</si>
  <si>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</si>
  <si>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</si>
  <si>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2023_415</t>
  </si>
  <si>
    <t>Оказание услуг по инструментальным замерам промышленных выбросов</t>
  </si>
  <si>
    <t>2023:487540.00;2024:0.00</t>
  </si>
  <si>
    <t>2023_416</t>
  </si>
  <si>
    <t>Москва</t>
  </si>
  <si>
    <t>2023_417</t>
  </si>
  <si>
    <t>12.2025</t>
  </si>
  <si>
    <t>2023_817</t>
  </si>
  <si>
    <t>добавить</t>
  </si>
  <si>
    <t>43.2;43.3</t>
  </si>
  <si>
    <t>41.20.40.900</t>
  </si>
  <si>
    <t>Выполнение работ по косметическому ремонту офисных нежилых помещений г. Курильск</t>
  </si>
  <si>
    <t>2023_818</t>
  </si>
  <si>
    <t>Оказание услуг по проведению лабораторных исследований качества поверхностной воды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</si>
  <si>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</si>
  <si>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</si>
  <si>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</si>
  <si>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</si>
  <si>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</si>
  <si>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</si>
  <si>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</si>
  <si>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2023_821</t>
  </si>
  <si>
    <t>Поставка фильтров для дизельных генераторных установок</t>
  </si>
  <si>
    <t>2023_822</t>
  </si>
  <si>
    <t>52.29</t>
  </si>
  <si>
    <t>Оказание услуг по погрузке, разгрузке, комплектованию и перемещению материальных ценностей</t>
  </si>
  <si>
    <t>2023:345810.00;2024:0.00</t>
  </si>
  <si>
    <t>2023_823</t>
  </si>
  <si>
    <t>Эвакуация неисправного автомобиля HYUNDAI H-1 (Хендай Н-1) и выполнения работ по диагностике и ремонту</t>
  </si>
  <si>
    <t>2023_824</t>
  </si>
  <si>
    <t>Оказание услуг по отпуску тепловой энергии в горячей воде (дополнительное соглашение)</t>
  </si>
  <si>
    <t>2023_825</t>
  </si>
  <si>
    <t>27.90.40.190</t>
  </si>
  <si>
    <t>Поставка трансформаторов напряжения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</si>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</sst>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" fillId="0" borderId="0"/>
  </cellStyleXfs>
  <cellXfs count="67">
    <xf numFmtId="0" fontId="0" fillId="0" borderId="0" xfId="0"/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0" fillId="0" borderId="1" xfId="0" applyFont="1" applyFill="1" applyBorder="1"/>
    <xf numFmtId="0" fontId="3" fillId="0" borderId="0" xfId="0" applyFont="1" applyFill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/>
    <xf numFmtId="1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D434"/>
  <sheetViews>
    <sheetView tabSelected="1" view="pageBreakPreview" zoomScale="90" zoomScaleNormal="80" zoomScaleSheetLayoutView="90" zoomScalePageLayoutView="60" workbookViewId="0">
      <pane xSplit="1" ySplit="5" topLeftCell="B195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defaultRowHeight="12.75" x14ac:dyDescent="0.2"/>
  <cols>
    <col min="1" max="1" width="5.5703125" style="64" customWidth="1"/>
    <col min="2" max="2" width="11.7109375" style="64" customWidth="1"/>
    <col min="3" max="3" width="9.140625" style="64" customWidth="1"/>
    <col min="4" max="4" width="12.5703125" style="64" customWidth="1"/>
    <col min="5" max="5" width="9.140625" style="64" customWidth="1"/>
    <col min="6" max="6" width="10.5703125" style="64" customWidth="1"/>
    <col min="7" max="8" width="9.140625" style="64" customWidth="1"/>
    <col min="9" max="9" width="23.28515625" style="64" customWidth="1"/>
    <col min="10" max="10" width="15" style="64" customWidth="1"/>
    <col min="11" max="11" width="4" style="64" customWidth="1"/>
    <col min="12" max="12" width="14.140625" style="64" customWidth="1"/>
    <col min="13" max="13" width="15.85546875" style="64" customWidth="1"/>
    <col min="14" max="14" width="19.5703125" style="64" customWidth="1"/>
    <col min="15" max="15" width="12.85546875" style="64" customWidth="1"/>
    <col min="16" max="16" width="20" style="64" customWidth="1"/>
    <col min="17" max="17" width="9.140625" style="64" customWidth="1"/>
    <col min="18" max="18" width="10.42578125" style="64" customWidth="1"/>
    <col min="19" max="19" width="9.140625" style="64" customWidth="1"/>
    <col min="20" max="20" width="10" style="64" customWidth="1"/>
    <col min="21" max="22" width="9.140625" style="64" customWidth="1"/>
    <col min="23" max="23" width="11" style="64" customWidth="1"/>
    <col min="24" max="24" width="9.140625" style="64" customWidth="1"/>
    <col min="25" max="25" width="10" style="64" customWidth="1"/>
    <col min="26" max="26" width="9.140625" style="64" customWidth="1"/>
    <col min="27" max="27" width="10.42578125" style="64" customWidth="1"/>
    <col min="28" max="28" width="9.140625" style="64" customWidth="1"/>
    <col min="29" max="29" width="10.140625" style="64" customWidth="1"/>
    <col min="30" max="30" width="9.140625" style="64" customWidth="1"/>
    <col min="31" max="31" width="14.140625" style="64" customWidth="1"/>
    <col min="32" max="32" width="7.140625" style="64" customWidth="1"/>
    <col min="33" max="36" width="9.140625" style="64"/>
    <col min="37" max="37" width="14" style="64" customWidth="1"/>
    <col min="38" max="41" width="9.140625" style="64" customWidth="1"/>
    <col min="42" max="16384" width="9.140625" style="64"/>
  </cols>
  <sheetData>
    <row r="1" spans="1:41" ht="12.75" customHeight="1" x14ac:dyDescent="0.2">
      <c r="A1" s="1" t="s">
        <v>0</v>
      </c>
      <c r="B1" s="2"/>
      <c r="C1" s="1" t="s">
        <v>1</v>
      </c>
      <c r="D1" s="1" t="s">
        <v>2</v>
      </c>
      <c r="E1" s="2"/>
      <c r="F1" s="2"/>
      <c r="G1" s="2"/>
      <c r="H1" s="2"/>
      <c r="I1" s="3"/>
      <c r="J1" s="3"/>
      <c r="K1" s="3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s="4" customFormat="1" ht="23.25" customHeight="1" x14ac:dyDescent="0.2">
      <c r="A2" s="1"/>
      <c r="B2" s="5" t="s">
        <v>3</v>
      </c>
      <c r="C2" s="1"/>
      <c r="D2" s="1"/>
      <c r="E2" s="6" t="s">
        <v>4</v>
      </c>
      <c r="F2" s="6"/>
      <c r="G2" s="1" t="s">
        <v>5</v>
      </c>
      <c r="H2" s="7"/>
      <c r="I2" s="1" t="s">
        <v>6</v>
      </c>
      <c r="J2" s="1" t="s">
        <v>7</v>
      </c>
      <c r="K2" s="1" t="s">
        <v>8</v>
      </c>
      <c r="L2" s="6" t="s">
        <v>9</v>
      </c>
      <c r="M2" s="6"/>
      <c r="N2" s="8" t="s">
        <v>10</v>
      </c>
      <c r="O2" s="8"/>
      <c r="P2" s="8"/>
      <c r="Q2" s="1" t="s">
        <v>11</v>
      </c>
      <c r="R2" s="6" t="s">
        <v>12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4" customFormat="1" ht="62.25" customHeight="1" x14ac:dyDescent="0.2">
      <c r="A3" s="1"/>
      <c r="B3" s="9"/>
      <c r="C3" s="1"/>
      <c r="D3" s="1"/>
      <c r="E3" s="2" t="s">
        <v>13</v>
      </c>
      <c r="F3" s="2" t="s">
        <v>14</v>
      </c>
      <c r="G3" s="1"/>
      <c r="H3" s="2" t="s">
        <v>15</v>
      </c>
      <c r="I3" s="1"/>
      <c r="J3" s="1"/>
      <c r="K3" s="1"/>
      <c r="L3" s="2" t="s">
        <v>16</v>
      </c>
      <c r="M3" s="2" t="s">
        <v>14</v>
      </c>
      <c r="N3" s="10" t="s">
        <v>17</v>
      </c>
      <c r="O3" s="10" t="s">
        <v>18</v>
      </c>
      <c r="P3" s="10" t="s">
        <v>17</v>
      </c>
      <c r="Q3" s="1"/>
      <c r="R3" s="2" t="s">
        <v>19</v>
      </c>
      <c r="S3" s="1" t="s">
        <v>20</v>
      </c>
      <c r="T3" s="1"/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1" t="s">
        <v>28</v>
      </c>
      <c r="AC3" s="1"/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11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</row>
    <row r="4" spans="1:41" s="12" customFormat="1" ht="23.25" customHeight="1" x14ac:dyDescent="0.2">
      <c r="A4" s="13"/>
      <c r="B4" s="13"/>
      <c r="C4" s="13"/>
      <c r="D4" s="13"/>
      <c r="E4" s="13"/>
      <c r="F4" s="13"/>
      <c r="G4" s="13"/>
      <c r="H4" s="14" t="s">
        <v>41</v>
      </c>
      <c r="I4" s="13"/>
      <c r="J4" s="13"/>
      <c r="K4" s="13"/>
      <c r="L4" s="13"/>
      <c r="M4" s="13"/>
      <c r="N4" s="13"/>
      <c r="O4" s="13"/>
      <c r="P4" s="15" t="s">
        <v>42</v>
      </c>
      <c r="Q4" s="13"/>
      <c r="R4" s="13"/>
      <c r="S4" s="13" t="s">
        <v>43</v>
      </c>
      <c r="T4" s="13" t="s">
        <v>44</v>
      </c>
      <c r="U4" s="13"/>
      <c r="V4" s="13"/>
      <c r="W4" s="13"/>
      <c r="X4" s="13"/>
      <c r="Y4" s="13"/>
      <c r="Z4" s="13"/>
      <c r="AA4" s="14"/>
      <c r="AB4" s="13" t="s">
        <v>43</v>
      </c>
      <c r="AC4" s="13" t="s">
        <v>45</v>
      </c>
      <c r="AD4" s="16"/>
      <c r="AE4" s="13"/>
      <c r="AF4" s="17" t="s">
        <v>46</v>
      </c>
      <c r="AG4" s="17"/>
      <c r="AH4" s="17"/>
      <c r="AI4" s="17" t="s">
        <v>46</v>
      </c>
      <c r="AJ4" s="18" t="s">
        <v>47</v>
      </c>
      <c r="AK4" s="14"/>
      <c r="AL4" s="14"/>
      <c r="AM4" s="14"/>
      <c r="AN4" s="14"/>
      <c r="AO4" s="14"/>
    </row>
    <row r="5" spans="1:41" s="19" customFormat="1" ht="11.25" customHeight="1" x14ac:dyDescent="0.2">
      <c r="A5" s="20">
        <v>1</v>
      </c>
      <c r="B5" s="20"/>
      <c r="C5" s="20">
        <f>A5+1</f>
        <v>2</v>
      </c>
      <c r="D5" s="20">
        <f t="shared" ref="D5:F5" si="0">C5+1</f>
        <v>3</v>
      </c>
      <c r="E5" s="20">
        <f t="shared" si="0"/>
        <v>4</v>
      </c>
      <c r="F5" s="20">
        <f t="shared" si="0"/>
        <v>5</v>
      </c>
      <c r="G5" s="20">
        <f>F5+1</f>
        <v>6</v>
      </c>
      <c r="H5" s="20">
        <f t="shared" ref="H5" si="1">G5+1</f>
        <v>7</v>
      </c>
      <c r="I5" s="20">
        <f t="shared" ref="I5" si="2">H5+1</f>
        <v>8</v>
      </c>
      <c r="J5" s="20">
        <f t="shared" ref="J5" si="3">I5+1</f>
        <v>9</v>
      </c>
      <c r="K5" s="20">
        <f t="shared" ref="K5" si="4">J5+1</f>
        <v>10</v>
      </c>
      <c r="L5" s="20">
        <f t="shared" ref="L5" si="5">K5+1</f>
        <v>11</v>
      </c>
      <c r="M5" s="20">
        <f t="shared" ref="M5" si="6">L5+1</f>
        <v>12</v>
      </c>
      <c r="N5" s="20">
        <f t="shared" ref="N5" si="7">M5+1</f>
        <v>13</v>
      </c>
      <c r="O5" s="20">
        <f t="shared" ref="O5" si="8">N5+1</f>
        <v>14</v>
      </c>
      <c r="P5" s="20">
        <f t="shared" ref="P5" si="9">O5+1</f>
        <v>15</v>
      </c>
      <c r="Q5" s="20">
        <f t="shared" ref="Q5" si="10">P5+1</f>
        <v>16</v>
      </c>
      <c r="R5" s="20">
        <f t="shared" ref="R5" si="11">Q5+1</f>
        <v>17</v>
      </c>
      <c r="S5" s="20">
        <f t="shared" ref="S5" si="12">R5+1</f>
        <v>18</v>
      </c>
      <c r="T5" s="20">
        <f t="shared" ref="T5" si="13">S5+1</f>
        <v>19</v>
      </c>
      <c r="U5" s="20">
        <f t="shared" ref="U5" si="14">T5+1</f>
        <v>20</v>
      </c>
      <c r="V5" s="20">
        <f t="shared" ref="V5" si="15">U5+1</f>
        <v>21</v>
      </c>
      <c r="W5" s="20">
        <f t="shared" ref="W5" si="16">V5+1</f>
        <v>22</v>
      </c>
      <c r="X5" s="20">
        <f t="shared" ref="X5" si="17">W5+1</f>
        <v>23</v>
      </c>
      <c r="Y5" s="20">
        <f t="shared" ref="Y5" si="18">X5+1</f>
        <v>24</v>
      </c>
      <c r="Z5" s="20">
        <f t="shared" ref="Z5" si="19">Y5+1</f>
        <v>25</v>
      </c>
      <c r="AA5" s="20">
        <f t="shared" ref="AA5" si="20">Z5+1</f>
        <v>26</v>
      </c>
      <c r="AB5" s="20">
        <f t="shared" ref="AB5" si="21">AA5+1</f>
        <v>27</v>
      </c>
      <c r="AC5" s="20">
        <f t="shared" ref="AC5" si="22">AB5+1</f>
        <v>28</v>
      </c>
      <c r="AD5" s="20">
        <f t="shared" ref="AD5" si="23">AC5+1</f>
        <v>29</v>
      </c>
      <c r="AE5" s="20">
        <f t="shared" ref="AE5" si="24">AD5+1</f>
        <v>30</v>
      </c>
      <c r="AF5" s="20">
        <f t="shared" ref="AF5" si="25">AE5+1</f>
        <v>31</v>
      </c>
      <c r="AG5" s="20">
        <f t="shared" ref="AG5" si="26">AF5+1</f>
        <v>32</v>
      </c>
      <c r="AH5" s="20">
        <f t="shared" ref="AH5" si="27">AG5+1</f>
        <v>33</v>
      </c>
      <c r="AI5" s="20">
        <f t="shared" ref="AI5" si="28">AH5+1</f>
        <v>34</v>
      </c>
      <c r="AJ5" s="20">
        <f t="shared" ref="AJ5" si="29">AI5+1</f>
        <v>35</v>
      </c>
      <c r="AK5" s="20">
        <f t="shared" ref="AK5" si="30">AJ5+1</f>
        <v>36</v>
      </c>
      <c r="AL5" s="20">
        <f t="shared" ref="AL5" si="31">AK5+1</f>
        <v>37</v>
      </c>
      <c r="AM5" s="20">
        <f t="shared" ref="AM5" si="32">AL5+1</f>
        <v>38</v>
      </c>
      <c r="AN5" s="20">
        <f t="shared" ref="AN5" si="33">AM5+1</f>
        <v>39</v>
      </c>
      <c r="AO5" s="20">
        <f t="shared" ref="AO5" si="34">AN5+1</f>
        <v>40</v>
      </c>
    </row>
    <row r="6" spans="1:41" s="19" customFormat="1" ht="81.75" customHeight="1" x14ac:dyDescent="0.2">
      <c r="A6" s="21" t="s">
        <v>48</v>
      </c>
      <c r="B6" s="21"/>
      <c r="C6" s="21" t="s">
        <v>49</v>
      </c>
      <c r="D6" s="21" t="s">
        <v>50</v>
      </c>
      <c r="E6" s="21">
        <v>642</v>
      </c>
      <c r="F6" s="22" t="s">
        <v>51</v>
      </c>
      <c r="G6" s="21" t="s">
        <v>52</v>
      </c>
      <c r="H6" s="21">
        <v>3</v>
      </c>
      <c r="I6" s="13" t="s">
        <v>53</v>
      </c>
      <c r="J6" s="21" t="s">
        <v>54</v>
      </c>
      <c r="K6" s="21"/>
      <c r="L6" s="23">
        <v>46000000000</v>
      </c>
      <c r="M6" s="21" t="s">
        <v>55</v>
      </c>
      <c r="N6" s="24">
        <v>580.81597199999999</v>
      </c>
      <c r="O6" s="25">
        <v>580.81600000000003</v>
      </c>
      <c r="P6" s="26">
        <f t="shared" ref="P6:P95" si="35">N6*1000</f>
        <v>580815.97199999995</v>
      </c>
      <c r="Q6" s="21">
        <v>2023</v>
      </c>
      <c r="R6" s="21" t="s">
        <v>56</v>
      </c>
      <c r="S6" s="21">
        <v>2023</v>
      </c>
      <c r="T6" s="27" t="s">
        <v>56</v>
      </c>
      <c r="U6" s="28" t="s">
        <v>57</v>
      </c>
      <c r="V6" s="21">
        <v>2023</v>
      </c>
      <c r="W6" s="27" t="s">
        <v>56</v>
      </c>
      <c r="X6" s="21">
        <v>2023</v>
      </c>
      <c r="Y6" s="27" t="s">
        <v>56</v>
      </c>
      <c r="Z6" s="21">
        <v>2023</v>
      </c>
      <c r="AA6" s="27" t="s">
        <v>56</v>
      </c>
      <c r="AB6" s="28" t="s">
        <v>58</v>
      </c>
      <c r="AC6" s="27" t="s">
        <v>59</v>
      </c>
      <c r="AD6" s="28" t="s">
        <v>60</v>
      </c>
      <c r="AE6" s="21" t="s">
        <v>61</v>
      </c>
      <c r="AF6" s="29">
        <v>0</v>
      </c>
      <c r="AG6" s="29">
        <v>348346</v>
      </c>
      <c r="AH6" s="29" t="s">
        <v>62</v>
      </c>
      <c r="AI6" s="29">
        <v>0</v>
      </c>
      <c r="AJ6" s="29">
        <v>11</v>
      </c>
      <c r="AK6" s="21"/>
      <c r="AL6" s="27"/>
      <c r="AM6" s="21" t="s">
        <v>63</v>
      </c>
      <c r="AN6" s="21" t="s">
        <v>64</v>
      </c>
      <c r="AO6" s="27" t="s">
        <v>65</v>
      </c>
    </row>
    <row r="7" spans="1:41" s="19" customFormat="1" ht="74.25" customHeight="1" x14ac:dyDescent="0.2">
      <c r="A7" s="21" t="s">
        <v>66</v>
      </c>
      <c r="B7" s="21"/>
      <c r="C7" s="21" t="s">
        <v>49</v>
      </c>
      <c r="D7" s="21" t="s">
        <v>50</v>
      </c>
      <c r="E7" s="21">
        <v>642</v>
      </c>
      <c r="F7" s="22" t="s">
        <v>51</v>
      </c>
      <c r="G7" s="21">
        <v>1</v>
      </c>
      <c r="H7" s="21">
        <v>3</v>
      </c>
      <c r="I7" s="13" t="s">
        <v>67</v>
      </c>
      <c r="J7" s="21" t="s">
        <v>54</v>
      </c>
      <c r="K7" s="21"/>
      <c r="L7" s="23">
        <v>46000000000</v>
      </c>
      <c r="M7" s="21" t="s">
        <v>55</v>
      </c>
      <c r="N7" s="24">
        <v>157.58438000000001</v>
      </c>
      <c r="O7" s="25">
        <v>42.977559999999997</v>
      </c>
      <c r="P7" s="26">
        <f t="shared" si="35"/>
        <v>157584.38</v>
      </c>
      <c r="Q7" s="21">
        <v>2023</v>
      </c>
      <c r="R7" s="21" t="s">
        <v>68</v>
      </c>
      <c r="S7" s="21">
        <v>2023</v>
      </c>
      <c r="T7" s="27" t="s">
        <v>68</v>
      </c>
      <c r="U7" s="28" t="s">
        <v>69</v>
      </c>
      <c r="V7" s="21">
        <v>2023</v>
      </c>
      <c r="W7" s="27" t="s">
        <v>68</v>
      </c>
      <c r="X7" s="21">
        <v>2023</v>
      </c>
      <c r="Y7" s="27" t="s">
        <v>59</v>
      </c>
      <c r="Z7" s="21">
        <v>2023</v>
      </c>
      <c r="AA7" s="27" t="s">
        <v>59</v>
      </c>
      <c r="AB7" s="28" t="s">
        <v>70</v>
      </c>
      <c r="AC7" s="27" t="s">
        <v>71</v>
      </c>
      <c r="AD7" s="28" t="s">
        <v>72</v>
      </c>
      <c r="AE7" s="21" t="s">
        <v>61</v>
      </c>
      <c r="AF7" s="29">
        <v>0</v>
      </c>
      <c r="AG7" s="29">
        <v>348346</v>
      </c>
      <c r="AH7" s="29" t="s">
        <v>62</v>
      </c>
      <c r="AI7" s="29">
        <v>0</v>
      </c>
      <c r="AJ7" s="29">
        <v>11</v>
      </c>
      <c r="AK7" s="21" t="s">
        <v>73</v>
      </c>
      <c r="AL7" s="27"/>
      <c r="AM7" s="21" t="s">
        <v>63</v>
      </c>
      <c r="AN7" s="21" t="s">
        <v>64</v>
      </c>
      <c r="AO7" s="27" t="s">
        <v>65</v>
      </c>
    </row>
    <row r="8" spans="1:41" s="19" customFormat="1" ht="72" customHeight="1" x14ac:dyDescent="0.2">
      <c r="A8" s="21" t="s">
        <v>74</v>
      </c>
      <c r="B8" s="21"/>
      <c r="C8" s="21" t="s">
        <v>49</v>
      </c>
      <c r="D8" s="21" t="s">
        <v>50</v>
      </c>
      <c r="E8" s="21">
        <v>642</v>
      </c>
      <c r="F8" s="22" t="s">
        <v>51</v>
      </c>
      <c r="G8" s="21">
        <v>1</v>
      </c>
      <c r="H8" s="21">
        <v>3</v>
      </c>
      <c r="I8" s="13" t="s">
        <v>75</v>
      </c>
      <c r="J8" s="21" t="s">
        <v>76</v>
      </c>
      <c r="K8" s="21" t="s">
        <v>77</v>
      </c>
      <c r="L8" s="23">
        <v>46000000000</v>
      </c>
      <c r="M8" s="21" t="s">
        <v>55</v>
      </c>
      <c r="N8" s="24">
        <v>403.40174999999999</v>
      </c>
      <c r="O8" s="25">
        <v>403.40174999999999</v>
      </c>
      <c r="P8" s="26">
        <f t="shared" si="35"/>
        <v>403401.75</v>
      </c>
      <c r="Q8" s="21">
        <v>2023</v>
      </c>
      <c r="R8" s="21" t="s">
        <v>56</v>
      </c>
      <c r="S8" s="21">
        <v>2023</v>
      </c>
      <c r="T8" s="27" t="s">
        <v>56</v>
      </c>
      <c r="U8" s="28" t="s">
        <v>57</v>
      </c>
      <c r="V8" s="21">
        <v>2023</v>
      </c>
      <c r="W8" s="27" t="s">
        <v>56</v>
      </c>
      <c r="X8" s="21">
        <v>2023</v>
      </c>
      <c r="Y8" s="27" t="s">
        <v>56</v>
      </c>
      <c r="Z8" s="21">
        <v>2023</v>
      </c>
      <c r="AA8" s="27" t="s">
        <v>56</v>
      </c>
      <c r="AB8" s="28" t="s">
        <v>58</v>
      </c>
      <c r="AC8" s="27" t="s">
        <v>78</v>
      </c>
      <c r="AD8" s="28" t="s">
        <v>79</v>
      </c>
      <c r="AE8" s="21" t="s">
        <v>61</v>
      </c>
      <c r="AF8" s="29">
        <v>0</v>
      </c>
      <c r="AG8" s="29">
        <v>348346</v>
      </c>
      <c r="AH8" s="29" t="s">
        <v>62</v>
      </c>
      <c r="AI8" s="29">
        <v>0</v>
      </c>
      <c r="AJ8" s="29">
        <v>11</v>
      </c>
      <c r="AK8" s="21"/>
      <c r="AL8" s="27"/>
      <c r="AM8" s="21" t="s">
        <v>63</v>
      </c>
      <c r="AN8" s="21" t="s">
        <v>64</v>
      </c>
      <c r="AO8" s="27" t="s">
        <v>80</v>
      </c>
    </row>
    <row r="9" spans="1:41" s="19" customFormat="1" ht="147" customHeight="1" x14ac:dyDescent="0.2">
      <c r="A9" s="21" t="s">
        <v>81</v>
      </c>
      <c r="B9" s="21"/>
      <c r="C9" s="21" t="s">
        <v>82</v>
      </c>
      <c r="D9" s="21" t="s">
        <v>83</v>
      </c>
      <c r="E9" s="21">
        <v>642</v>
      </c>
      <c r="F9" s="22" t="s">
        <v>51</v>
      </c>
      <c r="G9" s="21">
        <v>1</v>
      </c>
      <c r="H9" s="21">
        <v>3</v>
      </c>
      <c r="I9" s="13" t="s">
        <v>84</v>
      </c>
      <c r="J9" s="21" t="s">
        <v>54</v>
      </c>
      <c r="K9" s="21"/>
      <c r="L9" s="23">
        <v>45000000000</v>
      </c>
      <c r="M9" s="21" t="s">
        <v>85</v>
      </c>
      <c r="N9" s="24">
        <v>25</v>
      </c>
      <c r="O9" s="25">
        <v>25</v>
      </c>
      <c r="P9" s="26">
        <f t="shared" si="35"/>
        <v>25000</v>
      </c>
      <c r="Q9" s="21">
        <v>2023</v>
      </c>
      <c r="R9" s="21" t="s">
        <v>56</v>
      </c>
      <c r="S9" s="21">
        <v>2023</v>
      </c>
      <c r="T9" s="27" t="s">
        <v>56</v>
      </c>
      <c r="U9" s="28" t="s">
        <v>57</v>
      </c>
      <c r="V9" s="21">
        <v>2023</v>
      </c>
      <c r="W9" s="27" t="s">
        <v>56</v>
      </c>
      <c r="X9" s="21">
        <v>2023</v>
      </c>
      <c r="Y9" s="27" t="s">
        <v>56</v>
      </c>
      <c r="Z9" s="21">
        <v>2023</v>
      </c>
      <c r="AA9" s="27" t="s">
        <v>56</v>
      </c>
      <c r="AB9" s="28" t="s">
        <v>58</v>
      </c>
      <c r="AC9" s="27" t="s">
        <v>78</v>
      </c>
      <c r="AD9" s="28" t="s">
        <v>79</v>
      </c>
      <c r="AE9" s="21" t="s">
        <v>61</v>
      </c>
      <c r="AF9" s="29">
        <v>0</v>
      </c>
      <c r="AG9" s="29">
        <v>348346</v>
      </c>
      <c r="AH9" s="29" t="s">
        <v>62</v>
      </c>
      <c r="AI9" s="29">
        <v>1</v>
      </c>
      <c r="AJ9" s="29">
        <v>0</v>
      </c>
      <c r="AK9" s="21"/>
      <c r="AL9" s="27"/>
      <c r="AM9" s="21" t="s">
        <v>63</v>
      </c>
      <c r="AN9" s="21" t="s">
        <v>64</v>
      </c>
      <c r="AO9" s="27" t="s">
        <v>80</v>
      </c>
    </row>
    <row r="10" spans="1:41" s="19" customFormat="1" ht="95.25" customHeight="1" x14ac:dyDescent="0.2">
      <c r="A10" s="21" t="s">
        <v>86</v>
      </c>
      <c r="B10" s="21"/>
      <c r="C10" s="21" t="s">
        <v>87</v>
      </c>
      <c r="D10" s="21" t="s">
        <v>88</v>
      </c>
      <c r="E10" s="21">
        <v>642</v>
      </c>
      <c r="F10" s="22" t="s">
        <v>51</v>
      </c>
      <c r="G10" s="21">
        <v>1</v>
      </c>
      <c r="H10" s="21">
        <v>3</v>
      </c>
      <c r="I10" s="13" t="s">
        <v>89</v>
      </c>
      <c r="J10" s="21" t="s">
        <v>54</v>
      </c>
      <c r="K10" s="21"/>
      <c r="L10" s="23">
        <v>27000000000</v>
      </c>
      <c r="M10" s="21" t="s">
        <v>90</v>
      </c>
      <c r="N10" s="24">
        <v>48</v>
      </c>
      <c r="O10" s="25">
        <v>24</v>
      </c>
      <c r="P10" s="26">
        <f t="shared" si="35"/>
        <v>48000</v>
      </c>
      <c r="Q10" s="21">
        <v>2023</v>
      </c>
      <c r="R10" s="21" t="s">
        <v>91</v>
      </c>
      <c r="S10" s="21">
        <v>2023</v>
      </c>
      <c r="T10" s="27" t="s">
        <v>91</v>
      </c>
      <c r="U10" s="28" t="s">
        <v>92</v>
      </c>
      <c r="V10" s="21">
        <v>2023</v>
      </c>
      <c r="W10" s="27" t="s">
        <v>91</v>
      </c>
      <c r="X10" s="21">
        <v>2023</v>
      </c>
      <c r="Y10" s="27" t="s">
        <v>93</v>
      </c>
      <c r="Z10" s="21">
        <v>2023</v>
      </c>
      <c r="AA10" s="27" t="s">
        <v>93</v>
      </c>
      <c r="AB10" s="28" t="s">
        <v>70</v>
      </c>
      <c r="AC10" s="27" t="s">
        <v>93</v>
      </c>
      <c r="AD10" s="28" t="s">
        <v>94</v>
      </c>
      <c r="AE10" s="21" t="s">
        <v>61</v>
      </c>
      <c r="AF10" s="29">
        <v>0</v>
      </c>
      <c r="AG10" s="29">
        <v>348346</v>
      </c>
      <c r="AH10" s="29" t="s">
        <v>62</v>
      </c>
      <c r="AI10" s="29">
        <v>1</v>
      </c>
      <c r="AJ10" s="29">
        <v>11</v>
      </c>
      <c r="AK10" s="21" t="s">
        <v>95</v>
      </c>
      <c r="AL10" s="27"/>
      <c r="AM10" s="21" t="s">
        <v>63</v>
      </c>
      <c r="AN10" s="21" t="s">
        <v>64</v>
      </c>
      <c r="AO10" s="27" t="s">
        <v>80</v>
      </c>
    </row>
    <row r="11" spans="1:41" s="19" customFormat="1" ht="95.25" customHeight="1" x14ac:dyDescent="0.2">
      <c r="A11" s="21" t="s">
        <v>96</v>
      </c>
      <c r="B11" s="21"/>
      <c r="C11" s="21" t="s">
        <v>97</v>
      </c>
      <c r="D11" s="21" t="s">
        <v>97</v>
      </c>
      <c r="E11" s="21">
        <v>642</v>
      </c>
      <c r="F11" s="22" t="s">
        <v>51</v>
      </c>
      <c r="G11" s="21">
        <v>1</v>
      </c>
      <c r="H11" s="21">
        <v>3</v>
      </c>
      <c r="I11" s="13" t="s">
        <v>98</v>
      </c>
      <c r="J11" s="21" t="s">
        <v>54</v>
      </c>
      <c r="K11" s="21"/>
      <c r="L11" s="23" t="s">
        <v>99</v>
      </c>
      <c r="M11" s="21" t="s">
        <v>100</v>
      </c>
      <c r="N11" s="24">
        <v>180</v>
      </c>
      <c r="O11" s="25">
        <v>30</v>
      </c>
      <c r="P11" s="26">
        <f t="shared" si="35"/>
        <v>180000</v>
      </c>
      <c r="Q11" s="21">
        <v>2023</v>
      </c>
      <c r="R11" s="21" t="s">
        <v>68</v>
      </c>
      <c r="S11" s="21">
        <v>2023</v>
      </c>
      <c r="T11" s="27" t="s">
        <v>68</v>
      </c>
      <c r="U11" s="28" t="s">
        <v>69</v>
      </c>
      <c r="V11" s="21">
        <v>2023</v>
      </c>
      <c r="W11" s="27" t="s">
        <v>68</v>
      </c>
      <c r="X11" s="21">
        <v>2023</v>
      </c>
      <c r="Y11" s="27" t="s">
        <v>59</v>
      </c>
      <c r="Z11" s="21">
        <v>2023</v>
      </c>
      <c r="AA11" s="27" t="s">
        <v>59</v>
      </c>
      <c r="AB11" s="28" t="s">
        <v>70</v>
      </c>
      <c r="AC11" s="27" t="s">
        <v>68</v>
      </c>
      <c r="AD11" s="28" t="s">
        <v>101</v>
      </c>
      <c r="AE11" s="21" t="s">
        <v>61</v>
      </c>
      <c r="AF11" s="29">
        <v>0</v>
      </c>
      <c r="AG11" s="29">
        <v>348346</v>
      </c>
      <c r="AH11" s="29" t="s">
        <v>62</v>
      </c>
      <c r="AI11" s="29">
        <v>1</v>
      </c>
      <c r="AJ11" s="29">
        <v>0</v>
      </c>
      <c r="AK11" s="21" t="s">
        <v>102</v>
      </c>
      <c r="AL11" s="27"/>
      <c r="AM11" s="21" t="s">
        <v>63</v>
      </c>
      <c r="AN11" s="21" t="s">
        <v>64</v>
      </c>
      <c r="AO11" s="27" t="s">
        <v>80</v>
      </c>
    </row>
    <row r="12" spans="1:41" s="19" customFormat="1" ht="95.25" customHeight="1" x14ac:dyDescent="0.2">
      <c r="A12" s="21" t="s">
        <v>103</v>
      </c>
      <c r="B12" s="21"/>
      <c r="C12" s="21" t="s">
        <v>82</v>
      </c>
      <c r="D12" s="21" t="s">
        <v>83</v>
      </c>
      <c r="E12" s="21">
        <v>642</v>
      </c>
      <c r="F12" s="22" t="s">
        <v>51</v>
      </c>
      <c r="G12" s="21">
        <v>1</v>
      </c>
      <c r="H12" s="21">
        <v>3</v>
      </c>
      <c r="I12" s="13" t="s">
        <v>104</v>
      </c>
      <c r="J12" s="21" t="s">
        <v>54</v>
      </c>
      <c r="K12" s="21"/>
      <c r="L12" s="23">
        <v>45000000000</v>
      </c>
      <c r="M12" s="21" t="s">
        <v>85</v>
      </c>
      <c r="N12" s="24">
        <v>55</v>
      </c>
      <c r="O12" s="25">
        <v>55</v>
      </c>
      <c r="P12" s="26">
        <f t="shared" si="35"/>
        <v>55000</v>
      </c>
      <c r="Q12" s="21">
        <v>2023</v>
      </c>
      <c r="R12" s="21" t="s">
        <v>105</v>
      </c>
      <c r="S12" s="21">
        <v>2023</v>
      </c>
      <c r="T12" s="27" t="s">
        <v>105</v>
      </c>
      <c r="U12" s="28" t="s">
        <v>106</v>
      </c>
      <c r="V12" s="21">
        <v>2023</v>
      </c>
      <c r="W12" s="27" t="s">
        <v>105</v>
      </c>
      <c r="X12" s="21">
        <v>2023</v>
      </c>
      <c r="Y12" s="27" t="s">
        <v>107</v>
      </c>
      <c r="Z12" s="21">
        <v>2023</v>
      </c>
      <c r="AA12" s="27" t="s">
        <v>107</v>
      </c>
      <c r="AB12" s="28" t="s">
        <v>70</v>
      </c>
      <c r="AC12" s="27" t="s">
        <v>107</v>
      </c>
      <c r="AD12" s="28" t="s">
        <v>108</v>
      </c>
      <c r="AE12" s="21" t="s">
        <v>61</v>
      </c>
      <c r="AF12" s="29">
        <v>0</v>
      </c>
      <c r="AG12" s="29">
        <v>348346</v>
      </c>
      <c r="AH12" s="29" t="s">
        <v>62</v>
      </c>
      <c r="AI12" s="29">
        <v>1</v>
      </c>
      <c r="AJ12" s="29">
        <v>15</v>
      </c>
      <c r="AK12" s="21" t="s">
        <v>109</v>
      </c>
      <c r="AL12" s="27"/>
      <c r="AM12" s="21" t="s">
        <v>63</v>
      </c>
      <c r="AN12" s="21" t="s">
        <v>64</v>
      </c>
      <c r="AO12" s="27" t="s">
        <v>80</v>
      </c>
    </row>
    <row r="13" spans="1:41" s="19" customFormat="1" ht="95.25" customHeight="1" x14ac:dyDescent="0.2">
      <c r="A13" s="21" t="s">
        <v>110</v>
      </c>
      <c r="B13" s="30"/>
      <c r="C13" s="30" t="s">
        <v>49</v>
      </c>
      <c r="D13" s="30" t="s">
        <v>111</v>
      </c>
      <c r="E13" s="30">
        <v>642</v>
      </c>
      <c r="F13" s="31" t="s">
        <v>51</v>
      </c>
      <c r="G13" s="30">
        <v>1</v>
      </c>
      <c r="H13" s="21">
        <v>3</v>
      </c>
      <c r="I13" s="30" t="s">
        <v>112</v>
      </c>
      <c r="J13" s="30" t="s">
        <v>54</v>
      </c>
      <c r="K13" s="32"/>
      <c r="L13" s="30">
        <v>93000000000</v>
      </c>
      <c r="M13" s="31" t="s">
        <v>113</v>
      </c>
      <c r="N13" s="24">
        <v>447.90199999999999</v>
      </c>
      <c r="O13" s="25">
        <v>44.790199999999999</v>
      </c>
      <c r="P13" s="26">
        <f t="shared" si="35"/>
        <v>447902</v>
      </c>
      <c r="Q13" s="30">
        <v>2023</v>
      </c>
      <c r="R13" s="33" t="s">
        <v>107</v>
      </c>
      <c r="S13" s="30">
        <v>2023</v>
      </c>
      <c r="T13" s="33" t="s">
        <v>107</v>
      </c>
      <c r="U13" s="34" t="s">
        <v>114</v>
      </c>
      <c r="V13" s="30">
        <v>2023</v>
      </c>
      <c r="W13" s="33" t="s">
        <v>107</v>
      </c>
      <c r="X13" s="30">
        <v>2023</v>
      </c>
      <c r="Y13" s="33" t="s">
        <v>115</v>
      </c>
      <c r="Z13" s="30">
        <v>2023</v>
      </c>
      <c r="AA13" s="34" t="s">
        <v>115</v>
      </c>
      <c r="AB13" s="34" t="s">
        <v>116</v>
      </c>
      <c r="AC13" s="34" t="s">
        <v>115</v>
      </c>
      <c r="AD13" s="34" t="s">
        <v>117</v>
      </c>
      <c r="AE13" s="30" t="s">
        <v>61</v>
      </c>
      <c r="AF13" s="29">
        <v>0</v>
      </c>
      <c r="AG13" s="29">
        <v>348346</v>
      </c>
      <c r="AH13" s="29" t="s">
        <v>62</v>
      </c>
      <c r="AI13" s="29">
        <v>0</v>
      </c>
      <c r="AJ13" s="29">
        <v>11</v>
      </c>
      <c r="AK13" s="33" t="s">
        <v>118</v>
      </c>
      <c r="AL13" s="27"/>
      <c r="AM13" s="21" t="s">
        <v>63</v>
      </c>
      <c r="AN13" s="21" t="s">
        <v>64</v>
      </c>
      <c r="AO13" s="27" t="s">
        <v>80</v>
      </c>
    </row>
    <row r="14" spans="1:41" s="19" customFormat="1" ht="95.25" customHeight="1" x14ac:dyDescent="0.2">
      <c r="A14" s="21" t="s">
        <v>119</v>
      </c>
      <c r="B14" s="21"/>
      <c r="C14" s="21" t="s">
        <v>120</v>
      </c>
      <c r="D14" s="21" t="s">
        <v>50</v>
      </c>
      <c r="E14" s="21">
        <v>642</v>
      </c>
      <c r="F14" s="22" t="s">
        <v>51</v>
      </c>
      <c r="G14" s="21">
        <v>3</v>
      </c>
      <c r="H14" s="21">
        <v>3</v>
      </c>
      <c r="I14" s="13" t="s">
        <v>121</v>
      </c>
      <c r="J14" s="21" t="s">
        <v>54</v>
      </c>
      <c r="K14" s="21"/>
      <c r="L14" s="23">
        <v>64000000000</v>
      </c>
      <c r="M14" s="21" t="s">
        <v>122</v>
      </c>
      <c r="N14" s="24">
        <f>2036715.84/1000</f>
        <v>2036.7158400000001</v>
      </c>
      <c r="O14" s="25">
        <v>848.63099999999997</v>
      </c>
      <c r="P14" s="26">
        <f t="shared" si="35"/>
        <v>2036715.84</v>
      </c>
      <c r="Q14" s="21">
        <v>2023</v>
      </c>
      <c r="R14" s="21" t="s">
        <v>93</v>
      </c>
      <c r="S14" s="21">
        <v>2023</v>
      </c>
      <c r="T14" s="27" t="s">
        <v>93</v>
      </c>
      <c r="U14" s="28" t="s">
        <v>123</v>
      </c>
      <c r="V14" s="21">
        <v>2023</v>
      </c>
      <c r="W14" s="27" t="s">
        <v>93</v>
      </c>
      <c r="X14" s="21">
        <v>2023</v>
      </c>
      <c r="Y14" s="27" t="s">
        <v>124</v>
      </c>
      <c r="Z14" s="21">
        <v>2023</v>
      </c>
      <c r="AA14" s="27" t="s">
        <v>124</v>
      </c>
      <c r="AB14" s="28" t="s">
        <v>70</v>
      </c>
      <c r="AC14" s="27" t="s">
        <v>93</v>
      </c>
      <c r="AD14" s="28" t="s">
        <v>94</v>
      </c>
      <c r="AE14" s="21" t="s">
        <v>61</v>
      </c>
      <c r="AF14" s="29">
        <v>0</v>
      </c>
      <c r="AG14" s="29">
        <v>348346</v>
      </c>
      <c r="AH14" s="29" t="s">
        <v>62</v>
      </c>
      <c r="AI14" s="29">
        <v>0</v>
      </c>
      <c r="AJ14" s="29">
        <v>0</v>
      </c>
      <c r="AK14" s="21" t="s">
        <v>125</v>
      </c>
      <c r="AL14" s="27"/>
      <c r="AM14" s="21" t="s">
        <v>63</v>
      </c>
      <c r="AN14" s="21" t="s">
        <v>64</v>
      </c>
      <c r="AO14" s="27" t="s">
        <v>65</v>
      </c>
    </row>
    <row r="15" spans="1:41" s="19" customFormat="1" ht="78.75" customHeight="1" x14ac:dyDescent="0.2">
      <c r="A15" s="21" t="s">
        <v>126</v>
      </c>
      <c r="B15" s="21"/>
      <c r="C15" s="21" t="s">
        <v>49</v>
      </c>
      <c r="D15" s="21" t="s">
        <v>111</v>
      </c>
      <c r="E15" s="21">
        <v>642</v>
      </c>
      <c r="F15" s="22" t="s">
        <v>51</v>
      </c>
      <c r="G15" s="21">
        <v>1</v>
      </c>
      <c r="H15" s="21">
        <v>3</v>
      </c>
      <c r="I15" s="13" t="s">
        <v>127</v>
      </c>
      <c r="J15" s="21" t="s">
        <v>54</v>
      </c>
      <c r="K15" s="21"/>
      <c r="L15" s="23">
        <v>64000000000</v>
      </c>
      <c r="M15" s="21" t="s">
        <v>128</v>
      </c>
      <c r="N15" s="24">
        <v>96.847740000000002</v>
      </c>
      <c r="O15" s="25">
        <v>35.217359999999999</v>
      </c>
      <c r="P15" s="26">
        <f t="shared" si="35"/>
        <v>96847.74</v>
      </c>
      <c r="Q15" s="21">
        <v>2023</v>
      </c>
      <c r="R15" s="21" t="s">
        <v>124</v>
      </c>
      <c r="S15" s="21">
        <v>2023</v>
      </c>
      <c r="T15" s="27" t="s">
        <v>124</v>
      </c>
      <c r="U15" s="28" t="s">
        <v>129</v>
      </c>
      <c r="V15" s="21">
        <v>2023</v>
      </c>
      <c r="W15" s="27" t="s">
        <v>124</v>
      </c>
      <c r="X15" s="21">
        <v>2023</v>
      </c>
      <c r="Y15" s="27" t="s">
        <v>130</v>
      </c>
      <c r="Z15" s="21">
        <v>2023</v>
      </c>
      <c r="AA15" s="27" t="s">
        <v>130</v>
      </c>
      <c r="AB15" s="28" t="s">
        <v>70</v>
      </c>
      <c r="AC15" s="27" t="s">
        <v>124</v>
      </c>
      <c r="AD15" s="28" t="s">
        <v>131</v>
      </c>
      <c r="AE15" s="21" t="s">
        <v>61</v>
      </c>
      <c r="AF15" s="29">
        <v>0</v>
      </c>
      <c r="AG15" s="29">
        <v>348346</v>
      </c>
      <c r="AH15" s="29" t="s">
        <v>62</v>
      </c>
      <c r="AI15" s="29">
        <v>0</v>
      </c>
      <c r="AJ15" s="29">
        <v>11</v>
      </c>
      <c r="AK15" s="21" t="s">
        <v>132</v>
      </c>
      <c r="AL15" s="27"/>
      <c r="AM15" s="21" t="s">
        <v>63</v>
      </c>
      <c r="AN15" s="21" t="s">
        <v>64</v>
      </c>
      <c r="AO15" s="27" t="s">
        <v>80</v>
      </c>
    </row>
    <row r="16" spans="1:41" s="19" customFormat="1" ht="95.25" customHeight="1" x14ac:dyDescent="0.2">
      <c r="A16" s="21" t="s">
        <v>133</v>
      </c>
      <c r="B16" s="21"/>
      <c r="C16" s="21" t="s">
        <v>49</v>
      </c>
      <c r="D16" s="21" t="s">
        <v>111</v>
      </c>
      <c r="E16" s="21">
        <v>642</v>
      </c>
      <c r="F16" s="22" t="s">
        <v>51</v>
      </c>
      <c r="G16" s="21">
        <v>1</v>
      </c>
      <c r="H16" s="21">
        <v>3</v>
      </c>
      <c r="I16" s="13" t="s">
        <v>134</v>
      </c>
      <c r="J16" s="21" t="s">
        <v>54</v>
      </c>
      <c r="K16" s="21"/>
      <c r="L16" s="23">
        <v>64000000000</v>
      </c>
      <c r="M16" s="21" t="s">
        <v>128</v>
      </c>
      <c r="N16" s="24">
        <v>29.055949999999999</v>
      </c>
      <c r="O16" s="25">
        <v>10.565799999999999</v>
      </c>
      <c r="P16" s="26">
        <f t="shared" si="35"/>
        <v>29055.95</v>
      </c>
      <c r="Q16" s="21">
        <v>2023</v>
      </c>
      <c r="R16" s="21" t="s">
        <v>124</v>
      </c>
      <c r="S16" s="21">
        <v>2023</v>
      </c>
      <c r="T16" s="27" t="s">
        <v>124</v>
      </c>
      <c r="U16" s="28" t="s">
        <v>129</v>
      </c>
      <c r="V16" s="21">
        <v>2023</v>
      </c>
      <c r="W16" s="27" t="s">
        <v>124</v>
      </c>
      <c r="X16" s="21">
        <v>2023</v>
      </c>
      <c r="Y16" s="27" t="s">
        <v>130</v>
      </c>
      <c r="Z16" s="21">
        <v>2023</v>
      </c>
      <c r="AA16" s="27" t="s">
        <v>130</v>
      </c>
      <c r="AB16" s="28" t="s">
        <v>70</v>
      </c>
      <c r="AC16" s="27" t="s">
        <v>124</v>
      </c>
      <c r="AD16" s="28" t="s">
        <v>131</v>
      </c>
      <c r="AE16" s="21" t="s">
        <v>61</v>
      </c>
      <c r="AF16" s="29">
        <v>0</v>
      </c>
      <c r="AG16" s="29">
        <v>348346</v>
      </c>
      <c r="AH16" s="29" t="s">
        <v>62</v>
      </c>
      <c r="AI16" s="29">
        <v>0</v>
      </c>
      <c r="AJ16" s="29">
        <v>11</v>
      </c>
      <c r="AK16" s="21" t="s">
        <v>135</v>
      </c>
      <c r="AL16" s="27"/>
      <c r="AM16" s="21" t="s">
        <v>63</v>
      </c>
      <c r="AN16" s="21" t="s">
        <v>64</v>
      </c>
      <c r="AO16" s="27" t="s">
        <v>80</v>
      </c>
    </row>
    <row r="17" spans="1:41" s="19" customFormat="1" ht="95.25" customHeight="1" x14ac:dyDescent="0.2">
      <c r="A17" s="21" t="s">
        <v>136</v>
      </c>
      <c r="B17" s="21"/>
      <c r="C17" s="21" t="s">
        <v>49</v>
      </c>
      <c r="D17" s="21" t="s">
        <v>111</v>
      </c>
      <c r="E17" s="21">
        <v>642</v>
      </c>
      <c r="F17" s="22" t="s">
        <v>51</v>
      </c>
      <c r="G17" s="21">
        <v>1</v>
      </c>
      <c r="H17" s="21">
        <v>3</v>
      </c>
      <c r="I17" s="13" t="s">
        <v>137</v>
      </c>
      <c r="J17" s="21" t="s">
        <v>54</v>
      </c>
      <c r="K17" s="21"/>
      <c r="L17" s="23">
        <v>64000000000</v>
      </c>
      <c r="M17" s="21" t="s">
        <v>128</v>
      </c>
      <c r="N17" s="24">
        <v>213.43465</v>
      </c>
      <c r="O17" s="25">
        <v>77.6126</v>
      </c>
      <c r="P17" s="26">
        <f t="shared" si="35"/>
        <v>213434.65</v>
      </c>
      <c r="Q17" s="21">
        <v>2023</v>
      </c>
      <c r="R17" s="21" t="s">
        <v>124</v>
      </c>
      <c r="S17" s="21">
        <v>2023</v>
      </c>
      <c r="T17" s="27" t="s">
        <v>124</v>
      </c>
      <c r="U17" s="28" t="s">
        <v>129</v>
      </c>
      <c r="V17" s="21">
        <v>2023</v>
      </c>
      <c r="W17" s="27" t="s">
        <v>124</v>
      </c>
      <c r="X17" s="21">
        <v>2023</v>
      </c>
      <c r="Y17" s="27" t="s">
        <v>130</v>
      </c>
      <c r="Z17" s="21">
        <v>2023</v>
      </c>
      <c r="AA17" s="27" t="s">
        <v>130</v>
      </c>
      <c r="AB17" s="28" t="s">
        <v>70</v>
      </c>
      <c r="AC17" s="27" t="s">
        <v>124</v>
      </c>
      <c r="AD17" s="28" t="s">
        <v>131</v>
      </c>
      <c r="AE17" s="21" t="s">
        <v>61</v>
      </c>
      <c r="AF17" s="29">
        <v>0</v>
      </c>
      <c r="AG17" s="29">
        <v>348346</v>
      </c>
      <c r="AH17" s="29" t="s">
        <v>62</v>
      </c>
      <c r="AI17" s="29">
        <v>0</v>
      </c>
      <c r="AJ17" s="29">
        <v>11</v>
      </c>
      <c r="AK17" s="21" t="s">
        <v>138</v>
      </c>
      <c r="AL17" s="27"/>
      <c r="AM17" s="21" t="s">
        <v>63</v>
      </c>
      <c r="AN17" s="21" t="s">
        <v>64</v>
      </c>
      <c r="AO17" s="27" t="s">
        <v>80</v>
      </c>
    </row>
    <row r="18" spans="1:41" s="19" customFormat="1" ht="105" customHeight="1" x14ac:dyDescent="0.2">
      <c r="A18" s="21" t="s">
        <v>139</v>
      </c>
      <c r="B18" s="21"/>
      <c r="C18" s="21" t="s">
        <v>49</v>
      </c>
      <c r="D18" s="21" t="s">
        <v>50</v>
      </c>
      <c r="E18" s="21">
        <v>642</v>
      </c>
      <c r="F18" s="22" t="s">
        <v>51</v>
      </c>
      <c r="G18" s="21">
        <v>1</v>
      </c>
      <c r="H18" s="21">
        <v>3</v>
      </c>
      <c r="I18" s="13" t="s">
        <v>140</v>
      </c>
      <c r="J18" s="21" t="s">
        <v>54</v>
      </c>
      <c r="K18" s="21"/>
      <c r="L18" s="23">
        <v>35000000000</v>
      </c>
      <c r="M18" s="21" t="s">
        <v>141</v>
      </c>
      <c r="N18" s="24">
        <v>17.9712</v>
      </c>
      <c r="O18" s="25">
        <v>4.4927999999999999</v>
      </c>
      <c r="P18" s="26">
        <f t="shared" si="35"/>
        <v>17971.2</v>
      </c>
      <c r="Q18" s="21">
        <v>2023</v>
      </c>
      <c r="R18" s="21" t="s">
        <v>68</v>
      </c>
      <c r="S18" s="21">
        <v>2023</v>
      </c>
      <c r="T18" s="27" t="s">
        <v>68</v>
      </c>
      <c r="U18" s="28" t="s">
        <v>69</v>
      </c>
      <c r="V18" s="21">
        <v>2023</v>
      </c>
      <c r="W18" s="27" t="s">
        <v>68</v>
      </c>
      <c r="X18" s="21">
        <v>2023</v>
      </c>
      <c r="Y18" s="27" t="s">
        <v>59</v>
      </c>
      <c r="Z18" s="21">
        <v>2023</v>
      </c>
      <c r="AA18" s="27" t="s">
        <v>59</v>
      </c>
      <c r="AB18" s="28" t="s">
        <v>70</v>
      </c>
      <c r="AC18" s="27" t="s">
        <v>59</v>
      </c>
      <c r="AD18" s="28" t="s">
        <v>142</v>
      </c>
      <c r="AE18" s="21" t="s">
        <v>61</v>
      </c>
      <c r="AF18" s="29">
        <v>0</v>
      </c>
      <c r="AG18" s="29">
        <v>348346</v>
      </c>
      <c r="AH18" s="29" t="s">
        <v>62</v>
      </c>
      <c r="AI18" s="29">
        <v>0</v>
      </c>
      <c r="AJ18" s="29">
        <v>11</v>
      </c>
      <c r="AK18" s="21" t="s">
        <v>143</v>
      </c>
      <c r="AL18" s="27"/>
      <c r="AM18" s="21" t="s">
        <v>63</v>
      </c>
      <c r="AN18" s="21" t="s">
        <v>64</v>
      </c>
      <c r="AO18" s="27" t="s">
        <v>65</v>
      </c>
    </row>
    <row r="19" spans="1:41" s="19" customFormat="1" ht="137.25" customHeight="1" x14ac:dyDescent="0.2">
      <c r="A19" s="21" t="s">
        <v>144</v>
      </c>
      <c r="B19" s="21"/>
      <c r="C19" s="21" t="s">
        <v>49</v>
      </c>
      <c r="D19" s="21" t="s">
        <v>111</v>
      </c>
      <c r="E19" s="21">
        <v>642</v>
      </c>
      <c r="F19" s="22" t="s">
        <v>51</v>
      </c>
      <c r="G19" s="21">
        <v>1</v>
      </c>
      <c r="H19" s="21">
        <v>3</v>
      </c>
      <c r="I19" s="21" t="s">
        <v>145</v>
      </c>
      <c r="J19" s="21" t="s">
        <v>54</v>
      </c>
      <c r="K19" s="21"/>
      <c r="L19" s="21">
        <v>93000000000</v>
      </c>
      <c r="M19" s="22" t="s">
        <v>113</v>
      </c>
      <c r="N19" s="24">
        <v>160.7945</v>
      </c>
      <c r="O19" s="25">
        <v>16.079450000000001</v>
      </c>
      <c r="P19" s="26">
        <f t="shared" si="35"/>
        <v>160794.5</v>
      </c>
      <c r="Q19" s="21">
        <v>2023</v>
      </c>
      <c r="R19" s="21" t="s">
        <v>146</v>
      </c>
      <c r="S19" s="21">
        <v>2023</v>
      </c>
      <c r="T19" s="27" t="s">
        <v>56</v>
      </c>
      <c r="U19" s="28" t="s">
        <v>57</v>
      </c>
      <c r="V19" s="21">
        <v>2023</v>
      </c>
      <c r="W19" s="27" t="s">
        <v>56</v>
      </c>
      <c r="X19" s="21">
        <v>2023</v>
      </c>
      <c r="Y19" s="27" t="s">
        <v>105</v>
      </c>
      <c r="Z19" s="21">
        <v>2023</v>
      </c>
      <c r="AA19" s="28" t="s">
        <v>105</v>
      </c>
      <c r="AB19" s="28" t="s">
        <v>116</v>
      </c>
      <c r="AC19" s="28" t="s">
        <v>105</v>
      </c>
      <c r="AD19" s="28" t="s">
        <v>147</v>
      </c>
      <c r="AE19" s="21" t="s">
        <v>61</v>
      </c>
      <c r="AF19" s="29">
        <v>0</v>
      </c>
      <c r="AG19" s="29">
        <v>348346</v>
      </c>
      <c r="AH19" s="29" t="s">
        <v>62</v>
      </c>
      <c r="AI19" s="29">
        <v>0</v>
      </c>
      <c r="AJ19" s="29">
        <v>11</v>
      </c>
      <c r="AK19" s="27" t="s">
        <v>148</v>
      </c>
      <c r="AL19" s="27"/>
      <c r="AM19" s="21" t="s">
        <v>63</v>
      </c>
      <c r="AN19" s="21" t="s">
        <v>64</v>
      </c>
      <c r="AO19" s="27" t="s">
        <v>80</v>
      </c>
    </row>
    <row r="20" spans="1:41" s="19" customFormat="1" ht="63" customHeight="1" x14ac:dyDescent="0.2">
      <c r="A20" s="21" t="s">
        <v>149</v>
      </c>
      <c r="B20" s="21"/>
      <c r="C20" s="21" t="s">
        <v>150</v>
      </c>
      <c r="D20" s="21" t="s">
        <v>151</v>
      </c>
      <c r="E20" s="21">
        <v>642</v>
      </c>
      <c r="F20" s="22" t="s">
        <v>51</v>
      </c>
      <c r="G20" s="21" t="s">
        <v>52</v>
      </c>
      <c r="H20" s="21">
        <v>3</v>
      </c>
      <c r="I20" s="13" t="s">
        <v>152</v>
      </c>
      <c r="J20" s="21" t="s">
        <v>54</v>
      </c>
      <c r="K20" s="21"/>
      <c r="L20" s="23">
        <v>45000000000</v>
      </c>
      <c r="M20" s="21" t="s">
        <v>85</v>
      </c>
      <c r="N20" s="24">
        <v>199.48032000000001</v>
      </c>
      <c r="O20" s="25">
        <v>199.48032000000001</v>
      </c>
      <c r="P20" s="26">
        <f t="shared" si="35"/>
        <v>199480.32000000001</v>
      </c>
      <c r="Q20" s="21">
        <v>2023</v>
      </c>
      <c r="R20" s="21" t="s">
        <v>56</v>
      </c>
      <c r="S20" s="21">
        <v>2023</v>
      </c>
      <c r="T20" s="27" t="s">
        <v>56</v>
      </c>
      <c r="U20" s="28" t="s">
        <v>57</v>
      </c>
      <c r="V20" s="21">
        <v>2023</v>
      </c>
      <c r="W20" s="27" t="s">
        <v>56</v>
      </c>
      <c r="X20" s="21">
        <v>2023</v>
      </c>
      <c r="Y20" s="27" t="s">
        <v>56</v>
      </c>
      <c r="Z20" s="21">
        <v>2023</v>
      </c>
      <c r="AA20" s="27" t="s">
        <v>56</v>
      </c>
      <c r="AB20" s="28" t="s">
        <v>58</v>
      </c>
      <c r="AC20" s="27" t="s">
        <v>78</v>
      </c>
      <c r="AD20" s="28" t="s">
        <v>79</v>
      </c>
      <c r="AE20" s="21" t="s">
        <v>61</v>
      </c>
      <c r="AF20" s="29">
        <v>0</v>
      </c>
      <c r="AG20" s="29">
        <v>348346</v>
      </c>
      <c r="AH20" s="29" t="s">
        <v>62</v>
      </c>
      <c r="AI20" s="29">
        <v>0</v>
      </c>
      <c r="AJ20" s="29">
        <v>15</v>
      </c>
      <c r="AK20" s="21"/>
      <c r="AL20" s="27"/>
      <c r="AM20" s="21" t="s">
        <v>63</v>
      </c>
      <c r="AN20" s="21" t="s">
        <v>64</v>
      </c>
      <c r="AO20" s="27"/>
    </row>
    <row r="21" spans="1:41" s="19" customFormat="1" ht="100.5" customHeight="1" x14ac:dyDescent="0.2">
      <c r="A21" s="21" t="s">
        <v>153</v>
      </c>
      <c r="B21" s="21"/>
      <c r="C21" s="21" t="s">
        <v>154</v>
      </c>
      <c r="D21" s="21" t="s">
        <v>155</v>
      </c>
      <c r="E21" s="21">
        <v>642</v>
      </c>
      <c r="F21" s="22" t="s">
        <v>51</v>
      </c>
      <c r="G21" s="21">
        <v>1</v>
      </c>
      <c r="H21" s="21">
        <v>3</v>
      </c>
      <c r="I21" s="13" t="s">
        <v>156</v>
      </c>
      <c r="J21" s="21" t="s">
        <v>54</v>
      </c>
      <c r="K21" s="21"/>
      <c r="L21" s="23">
        <v>35000000000</v>
      </c>
      <c r="M21" s="21" t="s">
        <v>157</v>
      </c>
      <c r="N21" s="24">
        <v>484</v>
      </c>
      <c r="O21" s="25">
        <v>484</v>
      </c>
      <c r="P21" s="26">
        <f t="shared" si="35"/>
        <v>484000</v>
      </c>
      <c r="Q21" s="21">
        <v>2023</v>
      </c>
      <c r="R21" s="21" t="s">
        <v>124</v>
      </c>
      <c r="S21" s="21">
        <v>2023</v>
      </c>
      <c r="T21" s="27" t="s">
        <v>130</v>
      </c>
      <c r="U21" s="28" t="s">
        <v>158</v>
      </c>
      <c r="V21" s="21">
        <v>2023</v>
      </c>
      <c r="W21" s="27" t="s">
        <v>71</v>
      </c>
      <c r="X21" s="21">
        <v>2023</v>
      </c>
      <c r="Y21" s="27" t="s">
        <v>71</v>
      </c>
      <c r="Z21" s="21">
        <v>2023</v>
      </c>
      <c r="AA21" s="27" t="s">
        <v>68</v>
      </c>
      <c r="AB21" s="28" t="s">
        <v>58</v>
      </c>
      <c r="AC21" s="27" t="s">
        <v>68</v>
      </c>
      <c r="AD21" s="28" t="s">
        <v>69</v>
      </c>
      <c r="AE21" s="21" t="s">
        <v>61</v>
      </c>
      <c r="AF21" s="29">
        <v>0</v>
      </c>
      <c r="AG21" s="29">
        <v>348346</v>
      </c>
      <c r="AH21" s="29" t="s">
        <v>62</v>
      </c>
      <c r="AI21" s="29">
        <v>0</v>
      </c>
      <c r="AJ21" s="29">
        <v>0</v>
      </c>
      <c r="AK21" s="21" t="s">
        <v>77</v>
      </c>
      <c r="AL21" s="27"/>
      <c r="AM21" s="21" t="s">
        <v>63</v>
      </c>
      <c r="AN21" s="21" t="s">
        <v>64</v>
      </c>
      <c r="AO21" s="27" t="s">
        <v>159</v>
      </c>
    </row>
    <row r="22" spans="1:41" s="19" customFormat="1" ht="137.25" customHeight="1" x14ac:dyDescent="0.2">
      <c r="A22" s="21" t="s">
        <v>160</v>
      </c>
      <c r="B22" s="21"/>
      <c r="C22" s="21" t="s">
        <v>150</v>
      </c>
      <c r="D22" s="21" t="s">
        <v>161</v>
      </c>
      <c r="E22" s="21">
        <v>642</v>
      </c>
      <c r="F22" s="22" t="s">
        <v>51</v>
      </c>
      <c r="G22" s="21">
        <v>1</v>
      </c>
      <c r="H22" s="21">
        <v>3</v>
      </c>
      <c r="I22" s="13" t="s">
        <v>162</v>
      </c>
      <c r="J22" s="21" t="s">
        <v>54</v>
      </c>
      <c r="K22" s="21"/>
      <c r="L22" s="23">
        <v>45000000000</v>
      </c>
      <c r="M22" s="21" t="s">
        <v>85</v>
      </c>
      <c r="N22" s="24">
        <v>12.9</v>
      </c>
      <c r="O22" s="25">
        <v>12.9</v>
      </c>
      <c r="P22" s="26">
        <f t="shared" si="35"/>
        <v>12900</v>
      </c>
      <c r="Q22" s="21">
        <v>2023</v>
      </c>
      <c r="R22" s="21" t="s">
        <v>68</v>
      </c>
      <c r="S22" s="21">
        <v>2023</v>
      </c>
      <c r="T22" s="27" t="s">
        <v>59</v>
      </c>
      <c r="U22" s="28" t="s">
        <v>60</v>
      </c>
      <c r="V22" s="21">
        <v>2023</v>
      </c>
      <c r="W22" s="27" t="s">
        <v>59</v>
      </c>
      <c r="X22" s="21">
        <v>2023</v>
      </c>
      <c r="Y22" s="27" t="s">
        <v>78</v>
      </c>
      <c r="Z22" s="21">
        <v>2024</v>
      </c>
      <c r="AA22" s="27" t="s">
        <v>56</v>
      </c>
      <c r="AB22" s="28" t="s">
        <v>70</v>
      </c>
      <c r="AC22" s="27" t="s">
        <v>78</v>
      </c>
      <c r="AD22" s="28" t="s">
        <v>163</v>
      </c>
      <c r="AE22" s="21" t="s">
        <v>164</v>
      </c>
      <c r="AF22" s="29">
        <v>0</v>
      </c>
      <c r="AG22" s="29">
        <v>376086</v>
      </c>
      <c r="AH22" s="29" t="s">
        <v>62</v>
      </c>
      <c r="AI22" s="29">
        <v>0</v>
      </c>
      <c r="AJ22" s="29">
        <v>0</v>
      </c>
      <c r="AK22" s="21" t="s">
        <v>165</v>
      </c>
      <c r="AL22" s="27"/>
      <c r="AM22" s="21" t="s">
        <v>63</v>
      </c>
      <c r="AN22" s="21" t="s">
        <v>64</v>
      </c>
      <c r="AO22" s="27" t="s">
        <v>159</v>
      </c>
    </row>
    <row r="23" spans="1:41" s="19" customFormat="1" ht="89.25" x14ac:dyDescent="0.2">
      <c r="A23" s="21" t="s">
        <v>166</v>
      </c>
      <c r="B23" s="21"/>
      <c r="C23" s="21" t="s">
        <v>161</v>
      </c>
      <c r="D23" s="21" t="s">
        <v>167</v>
      </c>
      <c r="E23" s="22">
        <v>839</v>
      </c>
      <c r="F23" s="22" t="s">
        <v>168</v>
      </c>
      <c r="G23" s="21" t="s">
        <v>52</v>
      </c>
      <c r="H23" s="21">
        <v>3</v>
      </c>
      <c r="I23" s="21" t="s">
        <v>169</v>
      </c>
      <c r="J23" s="21" t="s">
        <v>54</v>
      </c>
      <c r="K23" s="21"/>
      <c r="L23" s="23">
        <v>45000000000</v>
      </c>
      <c r="M23" s="21" t="s">
        <v>85</v>
      </c>
      <c r="N23" s="24">
        <v>3355.4</v>
      </c>
      <c r="O23" s="25">
        <v>3355.4</v>
      </c>
      <c r="P23" s="26">
        <f t="shared" si="35"/>
        <v>3355400</v>
      </c>
      <c r="Q23" s="21">
        <v>2023</v>
      </c>
      <c r="R23" s="21" t="s">
        <v>91</v>
      </c>
      <c r="S23" s="21">
        <v>2023</v>
      </c>
      <c r="T23" s="27" t="s">
        <v>93</v>
      </c>
      <c r="U23" s="28" t="s">
        <v>123</v>
      </c>
      <c r="V23" s="21">
        <v>2023</v>
      </c>
      <c r="W23" s="27" t="s">
        <v>124</v>
      </c>
      <c r="X23" s="21">
        <v>2023</v>
      </c>
      <c r="Y23" s="27" t="s">
        <v>130</v>
      </c>
      <c r="Z23" s="21">
        <v>2023</v>
      </c>
      <c r="AA23" s="28" t="s">
        <v>71</v>
      </c>
      <c r="AB23" s="21" t="s">
        <v>70</v>
      </c>
      <c r="AC23" s="28" t="s">
        <v>130</v>
      </c>
      <c r="AD23" s="28" t="s">
        <v>170</v>
      </c>
      <c r="AE23" s="21" t="s">
        <v>171</v>
      </c>
      <c r="AF23" s="29">
        <v>1</v>
      </c>
      <c r="AG23" s="29">
        <v>348277</v>
      </c>
      <c r="AH23" s="29" t="s">
        <v>62</v>
      </c>
      <c r="AI23" s="29">
        <v>0</v>
      </c>
      <c r="AJ23" s="29">
        <v>0</v>
      </c>
      <c r="AK23" s="21" t="s">
        <v>172</v>
      </c>
      <c r="AL23" s="27" t="s">
        <v>173</v>
      </c>
      <c r="AM23" s="21" t="s">
        <v>63</v>
      </c>
      <c r="AN23" s="21" t="s">
        <v>64</v>
      </c>
      <c r="AO23" s="27"/>
    </row>
    <row r="24" spans="1:41" s="19" customFormat="1" ht="89.25" x14ac:dyDescent="0.2">
      <c r="A24" s="21" t="s">
        <v>174</v>
      </c>
      <c r="B24" s="21"/>
      <c r="C24" s="21" t="s">
        <v>175</v>
      </c>
      <c r="D24" s="21" t="s">
        <v>176</v>
      </c>
      <c r="E24" s="22">
        <v>642</v>
      </c>
      <c r="F24" s="22" t="s">
        <v>51</v>
      </c>
      <c r="G24" s="21" t="s">
        <v>52</v>
      </c>
      <c r="H24" s="21">
        <v>3</v>
      </c>
      <c r="I24" s="21" t="s">
        <v>177</v>
      </c>
      <c r="J24" s="21" t="s">
        <v>54</v>
      </c>
      <c r="K24" s="21"/>
      <c r="L24" s="23">
        <v>45000000000</v>
      </c>
      <c r="M24" s="21" t="s">
        <v>85</v>
      </c>
      <c r="N24" s="24">
        <v>861</v>
      </c>
      <c r="O24" s="25">
        <v>861</v>
      </c>
      <c r="P24" s="26">
        <f t="shared" si="35"/>
        <v>861000</v>
      </c>
      <c r="Q24" s="21">
        <v>2023</v>
      </c>
      <c r="R24" s="21" t="s">
        <v>115</v>
      </c>
      <c r="S24" s="21">
        <v>2023</v>
      </c>
      <c r="T24" s="27" t="s">
        <v>91</v>
      </c>
      <c r="U24" s="28" t="s">
        <v>92</v>
      </c>
      <c r="V24" s="21">
        <v>2023</v>
      </c>
      <c r="W24" s="27" t="s">
        <v>93</v>
      </c>
      <c r="X24" s="21">
        <v>2023</v>
      </c>
      <c r="Y24" s="27" t="s">
        <v>124</v>
      </c>
      <c r="Z24" s="21">
        <v>2023</v>
      </c>
      <c r="AA24" s="28" t="s">
        <v>124</v>
      </c>
      <c r="AB24" s="21" t="s">
        <v>70</v>
      </c>
      <c r="AC24" s="28" t="s">
        <v>124</v>
      </c>
      <c r="AD24" s="28" t="s">
        <v>131</v>
      </c>
      <c r="AE24" s="21" t="s">
        <v>171</v>
      </c>
      <c r="AF24" s="29">
        <v>1</v>
      </c>
      <c r="AG24" s="29">
        <v>200611</v>
      </c>
      <c r="AH24" s="29" t="s">
        <v>62</v>
      </c>
      <c r="AI24" s="29">
        <v>1</v>
      </c>
      <c r="AJ24" s="29">
        <v>0</v>
      </c>
      <c r="AK24" s="21" t="s">
        <v>178</v>
      </c>
      <c r="AL24" s="27" t="s">
        <v>173</v>
      </c>
      <c r="AM24" s="21" t="s">
        <v>63</v>
      </c>
      <c r="AN24" s="21" t="s">
        <v>64</v>
      </c>
      <c r="AO24" s="27" t="s">
        <v>80</v>
      </c>
    </row>
    <row r="25" spans="1:41" s="19" customFormat="1" ht="89.25" x14ac:dyDescent="0.2">
      <c r="A25" s="21" t="s">
        <v>179</v>
      </c>
      <c r="B25" s="21"/>
      <c r="C25" s="21" t="s">
        <v>175</v>
      </c>
      <c r="D25" s="21" t="s">
        <v>180</v>
      </c>
      <c r="E25" s="22">
        <v>839</v>
      </c>
      <c r="F25" s="22" t="s">
        <v>168</v>
      </c>
      <c r="G25" s="21">
        <v>1</v>
      </c>
      <c r="H25" s="21">
        <v>3</v>
      </c>
      <c r="I25" s="21" t="s">
        <v>181</v>
      </c>
      <c r="J25" s="21" t="s">
        <v>54</v>
      </c>
      <c r="K25" s="21" t="s">
        <v>77</v>
      </c>
      <c r="L25" s="23">
        <v>45000000000</v>
      </c>
      <c r="M25" s="21" t="s">
        <v>85</v>
      </c>
      <c r="N25" s="24">
        <v>811</v>
      </c>
      <c r="O25" s="25">
        <v>811</v>
      </c>
      <c r="P25" s="26">
        <f t="shared" si="35"/>
        <v>811000</v>
      </c>
      <c r="Q25" s="21">
        <v>2023</v>
      </c>
      <c r="R25" s="21" t="s">
        <v>105</v>
      </c>
      <c r="S25" s="21">
        <v>2023</v>
      </c>
      <c r="T25" s="27" t="s">
        <v>107</v>
      </c>
      <c r="U25" s="28" t="s">
        <v>114</v>
      </c>
      <c r="V25" s="21">
        <v>2023</v>
      </c>
      <c r="W25" s="27" t="s">
        <v>115</v>
      </c>
      <c r="X25" s="21">
        <v>2023</v>
      </c>
      <c r="Y25" s="27" t="s">
        <v>91</v>
      </c>
      <c r="Z25" s="21">
        <v>2023</v>
      </c>
      <c r="AA25" s="28" t="s">
        <v>68</v>
      </c>
      <c r="AB25" s="21" t="s">
        <v>70</v>
      </c>
      <c r="AC25" s="28" t="s">
        <v>105</v>
      </c>
      <c r="AD25" s="28" t="s">
        <v>182</v>
      </c>
      <c r="AE25" s="21" t="s">
        <v>171</v>
      </c>
      <c r="AF25" s="29">
        <v>1</v>
      </c>
      <c r="AG25" s="29">
        <v>348277</v>
      </c>
      <c r="AH25" s="29" t="s">
        <v>62</v>
      </c>
      <c r="AI25" s="29">
        <v>0</v>
      </c>
      <c r="AJ25" s="29">
        <v>0</v>
      </c>
      <c r="AK25" s="21" t="s">
        <v>183</v>
      </c>
      <c r="AL25" s="27" t="s">
        <v>173</v>
      </c>
      <c r="AM25" s="21" t="s">
        <v>63</v>
      </c>
      <c r="AN25" s="21" t="s">
        <v>64</v>
      </c>
      <c r="AO25" s="27"/>
    </row>
    <row r="26" spans="1:41" s="19" customFormat="1" ht="89.25" x14ac:dyDescent="0.2">
      <c r="A26" s="21" t="s">
        <v>184</v>
      </c>
      <c r="B26" s="21"/>
      <c r="C26" s="21" t="s">
        <v>185</v>
      </c>
      <c r="D26" s="21" t="s">
        <v>186</v>
      </c>
      <c r="E26" s="22">
        <v>839</v>
      </c>
      <c r="F26" s="22" t="s">
        <v>168</v>
      </c>
      <c r="G26" s="21">
        <v>1</v>
      </c>
      <c r="H26" s="21">
        <v>3</v>
      </c>
      <c r="I26" s="21" t="s">
        <v>187</v>
      </c>
      <c r="J26" s="21" t="s">
        <v>54</v>
      </c>
      <c r="K26" s="21"/>
      <c r="L26" s="23">
        <v>45000000000</v>
      </c>
      <c r="M26" s="21" t="s">
        <v>85</v>
      </c>
      <c r="N26" s="24">
        <v>161.69999999999999</v>
      </c>
      <c r="O26" s="25">
        <v>161.69999999999999</v>
      </c>
      <c r="P26" s="26">
        <f t="shared" si="35"/>
        <v>161700</v>
      </c>
      <c r="Q26" s="21">
        <v>2023</v>
      </c>
      <c r="R26" s="21" t="s">
        <v>56</v>
      </c>
      <c r="S26" s="21">
        <v>2023</v>
      </c>
      <c r="T26" s="27" t="s">
        <v>105</v>
      </c>
      <c r="U26" s="28" t="s">
        <v>106</v>
      </c>
      <c r="V26" s="21">
        <v>2023</v>
      </c>
      <c r="W26" s="27" t="s">
        <v>105</v>
      </c>
      <c r="X26" s="21">
        <v>2023</v>
      </c>
      <c r="Y26" s="27" t="s">
        <v>105</v>
      </c>
      <c r="Z26" s="21">
        <v>2023</v>
      </c>
      <c r="AA26" s="28" t="s">
        <v>105</v>
      </c>
      <c r="AB26" s="21" t="s">
        <v>70</v>
      </c>
      <c r="AC26" s="28" t="s">
        <v>105</v>
      </c>
      <c r="AD26" s="28" t="s">
        <v>182</v>
      </c>
      <c r="AE26" s="21" t="s">
        <v>61</v>
      </c>
      <c r="AF26" s="29">
        <v>0</v>
      </c>
      <c r="AG26" s="29">
        <v>348346</v>
      </c>
      <c r="AH26" s="29" t="s">
        <v>62</v>
      </c>
      <c r="AI26" s="29">
        <v>0</v>
      </c>
      <c r="AJ26" s="29">
        <v>15</v>
      </c>
      <c r="AK26" s="21" t="s">
        <v>188</v>
      </c>
      <c r="AL26" s="27"/>
      <c r="AM26" s="21" t="s">
        <v>63</v>
      </c>
      <c r="AN26" s="21" t="s">
        <v>64</v>
      </c>
      <c r="AO26" s="27" t="s">
        <v>80</v>
      </c>
    </row>
    <row r="27" spans="1:41" s="19" customFormat="1" ht="89.25" x14ac:dyDescent="0.2">
      <c r="A27" s="21" t="s">
        <v>189</v>
      </c>
      <c r="B27" s="21"/>
      <c r="C27" s="21" t="s">
        <v>185</v>
      </c>
      <c r="D27" s="21" t="s">
        <v>186</v>
      </c>
      <c r="E27" s="22">
        <v>642</v>
      </c>
      <c r="F27" s="22" t="s">
        <v>51</v>
      </c>
      <c r="G27" s="21">
        <v>1</v>
      </c>
      <c r="H27" s="21">
        <v>3</v>
      </c>
      <c r="I27" s="21" t="s">
        <v>190</v>
      </c>
      <c r="J27" s="21" t="s">
        <v>54</v>
      </c>
      <c r="K27" s="21"/>
      <c r="L27" s="23">
        <v>45000000000</v>
      </c>
      <c r="M27" s="21" t="s">
        <v>85</v>
      </c>
      <c r="N27" s="24">
        <v>200</v>
      </c>
      <c r="O27" s="25">
        <v>200</v>
      </c>
      <c r="P27" s="26">
        <f t="shared" si="35"/>
        <v>200000</v>
      </c>
      <c r="Q27" s="21">
        <v>2023</v>
      </c>
      <c r="R27" s="21" t="s">
        <v>56</v>
      </c>
      <c r="S27" s="21">
        <v>2023</v>
      </c>
      <c r="T27" s="27" t="s">
        <v>105</v>
      </c>
      <c r="U27" s="28" t="s">
        <v>106</v>
      </c>
      <c r="V27" s="21">
        <v>2023</v>
      </c>
      <c r="W27" s="27" t="s">
        <v>107</v>
      </c>
      <c r="X27" s="21">
        <v>2023</v>
      </c>
      <c r="Y27" s="27" t="s">
        <v>107</v>
      </c>
      <c r="Z27" s="21">
        <v>2023</v>
      </c>
      <c r="AA27" s="28" t="s">
        <v>107</v>
      </c>
      <c r="AB27" s="21" t="s">
        <v>70</v>
      </c>
      <c r="AC27" s="28" t="s">
        <v>107</v>
      </c>
      <c r="AD27" s="28" t="s">
        <v>108</v>
      </c>
      <c r="AE27" s="21" t="s">
        <v>61</v>
      </c>
      <c r="AF27" s="29">
        <v>0</v>
      </c>
      <c r="AG27" s="29">
        <v>348346</v>
      </c>
      <c r="AH27" s="29" t="s">
        <v>62</v>
      </c>
      <c r="AI27" s="29">
        <v>0</v>
      </c>
      <c r="AJ27" s="29">
        <v>15</v>
      </c>
      <c r="AK27" s="21" t="s">
        <v>191</v>
      </c>
      <c r="AL27" s="27"/>
      <c r="AM27" s="21" t="s">
        <v>63</v>
      </c>
      <c r="AN27" s="21" t="s">
        <v>64</v>
      </c>
      <c r="AO27" s="27" t="s">
        <v>80</v>
      </c>
    </row>
    <row r="28" spans="1:41" s="19" customFormat="1" ht="89.25" x14ac:dyDescent="0.2">
      <c r="A28" s="21" t="s">
        <v>192</v>
      </c>
      <c r="B28" s="21"/>
      <c r="C28" s="21" t="s">
        <v>193</v>
      </c>
      <c r="D28" s="21" t="s">
        <v>193</v>
      </c>
      <c r="E28" s="22">
        <v>796</v>
      </c>
      <c r="F28" s="22" t="s">
        <v>194</v>
      </c>
      <c r="G28" s="21">
        <v>15</v>
      </c>
      <c r="H28" s="21">
        <v>3</v>
      </c>
      <c r="I28" s="21" t="s">
        <v>195</v>
      </c>
      <c r="J28" s="21" t="s">
        <v>54</v>
      </c>
      <c r="K28" s="21"/>
      <c r="L28" s="23">
        <v>45000000000</v>
      </c>
      <c r="M28" s="21" t="s">
        <v>85</v>
      </c>
      <c r="N28" s="24">
        <v>825</v>
      </c>
      <c r="O28" s="25">
        <v>825</v>
      </c>
      <c r="P28" s="26">
        <f t="shared" si="35"/>
        <v>825000</v>
      </c>
      <c r="Q28" s="21">
        <v>2023</v>
      </c>
      <c r="R28" s="21" t="s">
        <v>56</v>
      </c>
      <c r="S28" s="21">
        <v>2023</v>
      </c>
      <c r="T28" s="27" t="s">
        <v>105</v>
      </c>
      <c r="U28" s="28" t="s">
        <v>106</v>
      </c>
      <c r="V28" s="21">
        <v>2023</v>
      </c>
      <c r="W28" s="27" t="s">
        <v>105</v>
      </c>
      <c r="X28" s="21">
        <v>2023</v>
      </c>
      <c r="Y28" s="27" t="s">
        <v>107</v>
      </c>
      <c r="Z28" s="21">
        <v>2023</v>
      </c>
      <c r="AA28" s="28" t="s">
        <v>107</v>
      </c>
      <c r="AB28" s="21" t="s">
        <v>58</v>
      </c>
      <c r="AC28" s="28" t="s">
        <v>124</v>
      </c>
      <c r="AD28" s="28" t="s">
        <v>129</v>
      </c>
      <c r="AE28" s="21" t="s">
        <v>171</v>
      </c>
      <c r="AF28" s="29">
        <v>1</v>
      </c>
      <c r="AG28" s="29">
        <v>348277</v>
      </c>
      <c r="AH28" s="29" t="s">
        <v>62</v>
      </c>
      <c r="AI28" s="29">
        <v>0</v>
      </c>
      <c r="AJ28" s="29">
        <v>22</v>
      </c>
      <c r="AK28" s="21"/>
      <c r="AL28" s="27" t="s">
        <v>173</v>
      </c>
      <c r="AM28" s="21" t="s">
        <v>63</v>
      </c>
      <c r="AN28" s="21" t="s">
        <v>64</v>
      </c>
      <c r="AO28" s="27" t="s">
        <v>80</v>
      </c>
    </row>
    <row r="29" spans="1:41" s="19" customFormat="1" ht="102" x14ac:dyDescent="0.2">
      <c r="A29" s="21" t="s">
        <v>196</v>
      </c>
      <c r="B29" s="21"/>
      <c r="C29" s="21" t="s">
        <v>197</v>
      </c>
      <c r="D29" s="21" t="s">
        <v>198</v>
      </c>
      <c r="E29" s="22">
        <v>796</v>
      </c>
      <c r="F29" s="22" t="s">
        <v>194</v>
      </c>
      <c r="G29" s="21">
        <v>4</v>
      </c>
      <c r="H29" s="21">
        <v>3</v>
      </c>
      <c r="I29" s="21" t="s">
        <v>199</v>
      </c>
      <c r="J29" s="21" t="s">
        <v>54</v>
      </c>
      <c r="K29" s="21"/>
      <c r="L29" s="23">
        <v>45000000000</v>
      </c>
      <c r="M29" s="21" t="s">
        <v>85</v>
      </c>
      <c r="N29" s="24">
        <v>300</v>
      </c>
      <c r="O29" s="25">
        <v>300</v>
      </c>
      <c r="P29" s="26">
        <f t="shared" si="35"/>
        <v>300000</v>
      </c>
      <c r="Q29" s="21">
        <v>2023</v>
      </c>
      <c r="R29" s="21" t="s">
        <v>130</v>
      </c>
      <c r="S29" s="21">
        <v>2023</v>
      </c>
      <c r="T29" s="27" t="s">
        <v>71</v>
      </c>
      <c r="U29" s="28" t="s">
        <v>200</v>
      </c>
      <c r="V29" s="21">
        <v>2023</v>
      </c>
      <c r="W29" s="27" t="s">
        <v>68</v>
      </c>
      <c r="X29" s="21">
        <v>2023</v>
      </c>
      <c r="Y29" s="27" t="s">
        <v>59</v>
      </c>
      <c r="Z29" s="21">
        <v>2024</v>
      </c>
      <c r="AA29" s="28" t="s">
        <v>105</v>
      </c>
      <c r="AB29" s="21">
        <v>2025</v>
      </c>
      <c r="AC29" s="28" t="s">
        <v>56</v>
      </c>
      <c r="AD29" s="28" t="s">
        <v>201</v>
      </c>
      <c r="AE29" s="21" t="s">
        <v>171</v>
      </c>
      <c r="AF29" s="29">
        <v>1</v>
      </c>
      <c r="AG29" s="29">
        <v>348277</v>
      </c>
      <c r="AH29" s="29" t="s">
        <v>62</v>
      </c>
      <c r="AI29" s="29">
        <v>0</v>
      </c>
      <c r="AJ29" s="29">
        <v>0</v>
      </c>
      <c r="AK29" s="21" t="s">
        <v>202</v>
      </c>
      <c r="AL29" s="27" t="s">
        <v>173</v>
      </c>
      <c r="AM29" s="21" t="s">
        <v>63</v>
      </c>
      <c r="AN29" s="21" t="s">
        <v>64</v>
      </c>
      <c r="AO29" s="27" t="s">
        <v>80</v>
      </c>
    </row>
    <row r="30" spans="1:41" s="19" customFormat="1" ht="89.25" x14ac:dyDescent="0.2">
      <c r="A30" s="21" t="s">
        <v>203</v>
      </c>
      <c r="B30" s="21"/>
      <c r="C30" s="21" t="s">
        <v>197</v>
      </c>
      <c r="D30" s="21" t="s">
        <v>198</v>
      </c>
      <c r="E30" s="22">
        <v>796</v>
      </c>
      <c r="F30" s="22" t="s">
        <v>194</v>
      </c>
      <c r="G30" s="21">
        <v>1</v>
      </c>
      <c r="H30" s="21">
        <v>3</v>
      </c>
      <c r="I30" s="21" t="s">
        <v>204</v>
      </c>
      <c r="J30" s="21" t="s">
        <v>54</v>
      </c>
      <c r="K30" s="21"/>
      <c r="L30" s="23">
        <v>45000000000</v>
      </c>
      <c r="M30" s="21" t="s">
        <v>85</v>
      </c>
      <c r="N30" s="24">
        <v>1800</v>
      </c>
      <c r="O30" s="25">
        <v>1800</v>
      </c>
      <c r="P30" s="26">
        <f>N30*1000</f>
        <v>1800000</v>
      </c>
      <c r="Q30" s="21">
        <v>2023</v>
      </c>
      <c r="R30" s="21" t="s">
        <v>130</v>
      </c>
      <c r="S30" s="21">
        <v>2023</v>
      </c>
      <c r="T30" s="27" t="s">
        <v>71</v>
      </c>
      <c r="U30" s="28" t="s">
        <v>200</v>
      </c>
      <c r="V30" s="21">
        <v>2023</v>
      </c>
      <c r="W30" s="27" t="s">
        <v>68</v>
      </c>
      <c r="X30" s="21">
        <v>2023</v>
      </c>
      <c r="Y30" s="27" t="s">
        <v>59</v>
      </c>
      <c r="Z30" s="21">
        <v>2024</v>
      </c>
      <c r="AA30" s="28" t="s">
        <v>105</v>
      </c>
      <c r="AB30" s="21" t="s">
        <v>205</v>
      </c>
      <c r="AC30" s="28" t="s">
        <v>56</v>
      </c>
      <c r="AD30" s="28" t="s">
        <v>201</v>
      </c>
      <c r="AE30" s="21" t="s">
        <v>171</v>
      </c>
      <c r="AF30" s="29">
        <v>1</v>
      </c>
      <c r="AG30" s="29">
        <v>348277</v>
      </c>
      <c r="AH30" s="29" t="s">
        <v>62</v>
      </c>
      <c r="AI30" s="29">
        <v>0</v>
      </c>
      <c r="AJ30" s="29">
        <v>0</v>
      </c>
      <c r="AK30" s="21" t="s">
        <v>206</v>
      </c>
      <c r="AL30" s="27" t="s">
        <v>173</v>
      </c>
      <c r="AM30" s="21" t="s">
        <v>63</v>
      </c>
      <c r="AN30" s="21" t="s">
        <v>64</v>
      </c>
      <c r="AO30" s="27" t="s">
        <v>80</v>
      </c>
    </row>
    <row r="31" spans="1:41" s="19" customFormat="1" ht="89.25" x14ac:dyDescent="0.2">
      <c r="A31" s="21" t="s">
        <v>207</v>
      </c>
      <c r="B31" s="21"/>
      <c r="C31" s="21" t="s">
        <v>197</v>
      </c>
      <c r="D31" s="21" t="s">
        <v>198</v>
      </c>
      <c r="E31" s="22">
        <v>796</v>
      </c>
      <c r="F31" s="22" t="s">
        <v>194</v>
      </c>
      <c r="G31" s="21">
        <v>7</v>
      </c>
      <c r="H31" s="21">
        <v>1</v>
      </c>
      <c r="I31" s="21" t="s">
        <v>208</v>
      </c>
      <c r="J31" s="21" t="s">
        <v>54</v>
      </c>
      <c r="K31" s="21"/>
      <c r="L31" s="23">
        <v>45000000000</v>
      </c>
      <c r="M31" s="21" t="s">
        <v>85</v>
      </c>
      <c r="N31" s="24">
        <v>79</v>
      </c>
      <c r="O31" s="25">
        <v>79</v>
      </c>
      <c r="P31" s="26">
        <f t="shared" si="35"/>
        <v>79000</v>
      </c>
      <c r="Q31" s="21">
        <v>2023</v>
      </c>
      <c r="R31" s="21" t="s">
        <v>56</v>
      </c>
      <c r="S31" s="21">
        <v>2023</v>
      </c>
      <c r="T31" s="27" t="s">
        <v>105</v>
      </c>
      <c r="U31" s="28" t="s">
        <v>106</v>
      </c>
      <c r="V31" s="21">
        <v>2023</v>
      </c>
      <c r="W31" s="27" t="s">
        <v>107</v>
      </c>
      <c r="X31" s="21">
        <v>2023</v>
      </c>
      <c r="Y31" s="27" t="s">
        <v>107</v>
      </c>
      <c r="Z31" s="21">
        <v>2023</v>
      </c>
      <c r="AA31" s="28" t="s">
        <v>107</v>
      </c>
      <c r="AB31" s="21" t="s">
        <v>58</v>
      </c>
      <c r="AC31" s="28" t="s">
        <v>107</v>
      </c>
      <c r="AD31" s="28" t="s">
        <v>114</v>
      </c>
      <c r="AE31" s="21" t="s">
        <v>164</v>
      </c>
      <c r="AF31" s="29">
        <v>0</v>
      </c>
      <c r="AG31" s="29">
        <v>376086</v>
      </c>
      <c r="AH31" s="29" t="s">
        <v>62</v>
      </c>
      <c r="AI31" s="29">
        <v>0</v>
      </c>
      <c r="AJ31" s="29">
        <v>0</v>
      </c>
      <c r="AK31" s="21"/>
      <c r="AL31" s="27"/>
      <c r="AM31" s="21" t="s">
        <v>63</v>
      </c>
      <c r="AN31" s="21" t="s">
        <v>64</v>
      </c>
      <c r="AO31" s="27"/>
    </row>
    <row r="32" spans="1:41" s="19" customFormat="1" ht="89.25" x14ac:dyDescent="0.2">
      <c r="A32" s="21" t="s">
        <v>209</v>
      </c>
      <c r="B32" s="21"/>
      <c r="C32" s="21" t="s">
        <v>197</v>
      </c>
      <c r="D32" s="21" t="s">
        <v>198</v>
      </c>
      <c r="E32" s="22">
        <v>796</v>
      </c>
      <c r="F32" s="22" t="s">
        <v>194</v>
      </c>
      <c r="G32" s="21">
        <v>1</v>
      </c>
      <c r="H32" s="21">
        <v>3</v>
      </c>
      <c r="I32" s="21" t="s">
        <v>210</v>
      </c>
      <c r="J32" s="21" t="s">
        <v>54</v>
      </c>
      <c r="K32" s="21"/>
      <c r="L32" s="23">
        <v>45000000000</v>
      </c>
      <c r="M32" s="21" t="s">
        <v>85</v>
      </c>
      <c r="N32" s="24">
        <v>30</v>
      </c>
      <c r="O32" s="25">
        <v>30</v>
      </c>
      <c r="P32" s="26">
        <f t="shared" si="35"/>
        <v>30000</v>
      </c>
      <c r="Q32" s="21">
        <v>2023</v>
      </c>
      <c r="R32" s="21" t="s">
        <v>56</v>
      </c>
      <c r="S32" s="21">
        <v>2023</v>
      </c>
      <c r="T32" s="27" t="s">
        <v>105</v>
      </c>
      <c r="U32" s="28" t="s">
        <v>106</v>
      </c>
      <c r="V32" s="21">
        <v>2023</v>
      </c>
      <c r="W32" s="27" t="s">
        <v>107</v>
      </c>
      <c r="X32" s="21">
        <v>2023</v>
      </c>
      <c r="Y32" s="27" t="s">
        <v>107</v>
      </c>
      <c r="Z32" s="21">
        <v>2023</v>
      </c>
      <c r="AA32" s="28" t="s">
        <v>107</v>
      </c>
      <c r="AB32" s="21">
        <v>2023</v>
      </c>
      <c r="AC32" s="28" t="s">
        <v>107</v>
      </c>
      <c r="AD32" s="28" t="s">
        <v>114</v>
      </c>
      <c r="AE32" s="21" t="s">
        <v>164</v>
      </c>
      <c r="AF32" s="29">
        <v>0</v>
      </c>
      <c r="AG32" s="29">
        <v>376086</v>
      </c>
      <c r="AH32" s="29" t="s">
        <v>62</v>
      </c>
      <c r="AI32" s="29">
        <v>0</v>
      </c>
      <c r="AJ32" s="29">
        <v>0</v>
      </c>
      <c r="AK32" s="21"/>
      <c r="AL32" s="27"/>
      <c r="AM32" s="21" t="s">
        <v>63</v>
      </c>
      <c r="AN32" s="21" t="s">
        <v>64</v>
      </c>
      <c r="AO32" s="27" t="s">
        <v>80</v>
      </c>
    </row>
    <row r="33" spans="1:41" s="19" customFormat="1" ht="81.75" customHeight="1" x14ac:dyDescent="0.2">
      <c r="A33" s="21" t="s">
        <v>211</v>
      </c>
      <c r="B33" s="21"/>
      <c r="C33" s="21" t="s">
        <v>212</v>
      </c>
      <c r="D33" s="21">
        <v>78</v>
      </c>
      <c r="E33" s="21">
        <v>642</v>
      </c>
      <c r="F33" s="22" t="s">
        <v>51</v>
      </c>
      <c r="G33" s="21" t="s">
        <v>52</v>
      </c>
      <c r="H33" s="21">
        <v>3</v>
      </c>
      <c r="I33" s="13" t="s">
        <v>213</v>
      </c>
      <c r="J33" s="21" t="s">
        <v>54</v>
      </c>
      <c r="K33" s="21"/>
      <c r="L33" s="23">
        <v>45000000000</v>
      </c>
      <c r="M33" s="21" t="s">
        <v>85</v>
      </c>
      <c r="N33" s="24">
        <v>571</v>
      </c>
      <c r="O33" s="25">
        <v>571</v>
      </c>
      <c r="P33" s="26">
        <f t="shared" si="35"/>
        <v>571000</v>
      </c>
      <c r="Q33" s="21">
        <v>2023</v>
      </c>
      <c r="R33" s="21" t="s">
        <v>56</v>
      </c>
      <c r="S33" s="21">
        <v>2023</v>
      </c>
      <c r="T33" s="27" t="s">
        <v>105</v>
      </c>
      <c r="U33" s="28" t="s">
        <v>106</v>
      </c>
      <c r="V33" s="21">
        <v>2023</v>
      </c>
      <c r="W33" s="27" t="s">
        <v>107</v>
      </c>
      <c r="X33" s="21">
        <v>2023</v>
      </c>
      <c r="Y33" s="27" t="s">
        <v>115</v>
      </c>
      <c r="Z33" s="21">
        <v>2023</v>
      </c>
      <c r="AA33" s="27" t="s">
        <v>93</v>
      </c>
      <c r="AB33" s="28" t="s">
        <v>70</v>
      </c>
      <c r="AC33" s="27" t="s">
        <v>93</v>
      </c>
      <c r="AD33" s="28" t="s">
        <v>94</v>
      </c>
      <c r="AE33" s="21" t="s">
        <v>171</v>
      </c>
      <c r="AF33" s="29">
        <v>1</v>
      </c>
      <c r="AG33" s="29">
        <v>348277</v>
      </c>
      <c r="AH33" s="29" t="s">
        <v>62</v>
      </c>
      <c r="AI33" s="21">
        <v>0</v>
      </c>
      <c r="AJ33" s="29">
        <v>0</v>
      </c>
      <c r="AK33" s="21" t="s">
        <v>214</v>
      </c>
      <c r="AL33" s="27" t="s">
        <v>173</v>
      </c>
      <c r="AM33" s="21" t="s">
        <v>63</v>
      </c>
      <c r="AN33" s="21" t="s">
        <v>64</v>
      </c>
      <c r="AO33" s="27" t="s">
        <v>65</v>
      </c>
    </row>
    <row r="34" spans="1:41" s="19" customFormat="1" ht="81.75" customHeight="1" x14ac:dyDescent="0.2">
      <c r="A34" s="21" t="s">
        <v>215</v>
      </c>
      <c r="B34" s="21"/>
      <c r="C34" s="21" t="s">
        <v>216</v>
      </c>
      <c r="D34" s="21" t="s">
        <v>217</v>
      </c>
      <c r="E34" s="21">
        <v>642</v>
      </c>
      <c r="F34" s="22" t="s">
        <v>51</v>
      </c>
      <c r="G34" s="21" t="s">
        <v>52</v>
      </c>
      <c r="H34" s="21">
        <v>3</v>
      </c>
      <c r="I34" s="13" t="s">
        <v>218</v>
      </c>
      <c r="J34" s="21" t="s">
        <v>54</v>
      </c>
      <c r="K34" s="21"/>
      <c r="L34" s="23">
        <v>45000000000</v>
      </c>
      <c r="M34" s="21" t="s">
        <v>85</v>
      </c>
      <c r="N34" s="24">
        <v>35041</v>
      </c>
      <c r="O34" s="25">
        <v>0</v>
      </c>
      <c r="P34" s="26">
        <f t="shared" si="35"/>
        <v>35041000</v>
      </c>
      <c r="Q34" s="21">
        <v>2023</v>
      </c>
      <c r="R34" s="21" t="s">
        <v>71</v>
      </c>
      <c r="S34" s="21">
        <v>2023</v>
      </c>
      <c r="T34" s="27" t="s">
        <v>68</v>
      </c>
      <c r="U34" s="28" t="s">
        <v>69</v>
      </c>
      <c r="V34" s="21">
        <v>2023</v>
      </c>
      <c r="W34" s="27" t="s">
        <v>59</v>
      </c>
      <c r="X34" s="21">
        <v>2023</v>
      </c>
      <c r="Y34" s="27" t="s">
        <v>78</v>
      </c>
      <c r="Z34" s="21">
        <v>2024</v>
      </c>
      <c r="AA34" s="27" t="s">
        <v>56</v>
      </c>
      <c r="AB34" s="28" t="s">
        <v>70</v>
      </c>
      <c r="AC34" s="27" t="s">
        <v>78</v>
      </c>
      <c r="AD34" s="28" t="s">
        <v>163</v>
      </c>
      <c r="AE34" s="21" t="s">
        <v>219</v>
      </c>
      <c r="AF34" s="29">
        <v>1</v>
      </c>
      <c r="AG34" s="29">
        <v>348014</v>
      </c>
      <c r="AH34" s="29" t="s">
        <v>62</v>
      </c>
      <c r="AI34" s="21">
        <v>0</v>
      </c>
      <c r="AJ34" s="29">
        <v>0</v>
      </c>
      <c r="AK34" s="21" t="s">
        <v>220</v>
      </c>
      <c r="AL34" s="27" t="s">
        <v>173</v>
      </c>
      <c r="AM34" s="21" t="s">
        <v>63</v>
      </c>
      <c r="AN34" s="21" t="s">
        <v>64</v>
      </c>
      <c r="AO34" s="27" t="s">
        <v>221</v>
      </c>
    </row>
    <row r="35" spans="1:41" s="19" customFormat="1" ht="87" customHeight="1" x14ac:dyDescent="0.2">
      <c r="A35" s="21" t="s">
        <v>222</v>
      </c>
      <c r="B35" s="21"/>
      <c r="C35" s="21" t="s">
        <v>223</v>
      </c>
      <c r="D35" s="21" t="s">
        <v>223</v>
      </c>
      <c r="E35" s="21">
        <v>642</v>
      </c>
      <c r="F35" s="22" t="s">
        <v>51</v>
      </c>
      <c r="G35" s="21">
        <v>1</v>
      </c>
      <c r="H35" s="21">
        <v>3</v>
      </c>
      <c r="I35" s="13" t="s">
        <v>224</v>
      </c>
      <c r="J35" s="21" t="s">
        <v>54</v>
      </c>
      <c r="K35" s="21" t="s">
        <v>77</v>
      </c>
      <c r="L35" s="23">
        <v>45000000000</v>
      </c>
      <c r="M35" s="21" t="s">
        <v>85</v>
      </c>
      <c r="N35" s="24">
        <v>42000</v>
      </c>
      <c r="O35" s="25">
        <v>22000</v>
      </c>
      <c r="P35" s="26">
        <f t="shared" si="35"/>
        <v>42000000</v>
      </c>
      <c r="Q35" s="21">
        <v>2023</v>
      </c>
      <c r="R35" s="21" t="s">
        <v>56</v>
      </c>
      <c r="S35" s="21">
        <v>2023</v>
      </c>
      <c r="T35" s="27" t="s">
        <v>105</v>
      </c>
      <c r="U35" s="28" t="s">
        <v>106</v>
      </c>
      <c r="V35" s="21">
        <v>2023</v>
      </c>
      <c r="W35" s="27" t="s">
        <v>107</v>
      </c>
      <c r="X35" s="21">
        <v>2023</v>
      </c>
      <c r="Y35" s="27" t="s">
        <v>115</v>
      </c>
      <c r="Z35" s="21">
        <v>2023</v>
      </c>
      <c r="AA35" s="27" t="s">
        <v>91</v>
      </c>
      <c r="AB35" s="28">
        <v>2024</v>
      </c>
      <c r="AC35" s="27" t="s">
        <v>91</v>
      </c>
      <c r="AD35" s="28" t="s">
        <v>225</v>
      </c>
      <c r="AE35" s="21" t="s">
        <v>219</v>
      </c>
      <c r="AF35" s="29">
        <v>1</v>
      </c>
      <c r="AG35" s="29">
        <v>348014</v>
      </c>
      <c r="AH35" s="29" t="s">
        <v>62</v>
      </c>
      <c r="AI35" s="21">
        <v>0</v>
      </c>
      <c r="AJ35" s="29">
        <v>0</v>
      </c>
      <c r="AK35" s="21" t="s">
        <v>226</v>
      </c>
      <c r="AL35" s="27" t="s">
        <v>173</v>
      </c>
      <c r="AM35" s="21" t="s">
        <v>63</v>
      </c>
      <c r="AN35" s="21" t="s">
        <v>64</v>
      </c>
      <c r="AO35" s="27" t="s">
        <v>65</v>
      </c>
    </row>
    <row r="36" spans="1:41" s="4" customFormat="1" ht="89.25" x14ac:dyDescent="0.2">
      <c r="A36" s="21" t="s">
        <v>227</v>
      </c>
      <c r="B36" s="21"/>
      <c r="C36" s="21" t="s">
        <v>228</v>
      </c>
      <c r="D36" s="21" t="s">
        <v>229</v>
      </c>
      <c r="E36" s="22">
        <v>642</v>
      </c>
      <c r="F36" s="22" t="s">
        <v>51</v>
      </c>
      <c r="G36" s="21" t="s">
        <v>52</v>
      </c>
      <c r="H36" s="21">
        <v>3</v>
      </c>
      <c r="I36" s="21" t="s">
        <v>230</v>
      </c>
      <c r="J36" s="21" t="s">
        <v>54</v>
      </c>
      <c r="K36" s="21"/>
      <c r="L36" s="23">
        <v>45000000000</v>
      </c>
      <c r="M36" s="21" t="s">
        <v>85</v>
      </c>
      <c r="N36" s="24">
        <v>50</v>
      </c>
      <c r="O36" s="25">
        <v>15</v>
      </c>
      <c r="P36" s="26">
        <f t="shared" si="35"/>
        <v>50000</v>
      </c>
      <c r="Q36" s="21">
        <v>2023</v>
      </c>
      <c r="R36" s="21" t="s">
        <v>124</v>
      </c>
      <c r="S36" s="21">
        <v>2023</v>
      </c>
      <c r="T36" s="27" t="s">
        <v>130</v>
      </c>
      <c r="U36" s="28" t="s">
        <v>158</v>
      </c>
      <c r="V36" s="21">
        <v>2023</v>
      </c>
      <c r="W36" s="27" t="s">
        <v>130</v>
      </c>
      <c r="X36" s="21">
        <v>2023</v>
      </c>
      <c r="Y36" s="27" t="s">
        <v>71</v>
      </c>
      <c r="Z36" s="21" t="s">
        <v>58</v>
      </c>
      <c r="AA36" s="28" t="s">
        <v>68</v>
      </c>
      <c r="AB36" s="21" t="s">
        <v>70</v>
      </c>
      <c r="AC36" s="28" t="s">
        <v>71</v>
      </c>
      <c r="AD36" s="28" t="s">
        <v>72</v>
      </c>
      <c r="AE36" s="21" t="s">
        <v>61</v>
      </c>
      <c r="AF36" s="29">
        <v>0</v>
      </c>
      <c r="AG36" s="29">
        <v>348346</v>
      </c>
      <c r="AH36" s="29" t="s">
        <v>62</v>
      </c>
      <c r="AI36" s="29">
        <v>0</v>
      </c>
      <c r="AJ36" s="29">
        <v>0</v>
      </c>
      <c r="AK36" s="21" t="s">
        <v>231</v>
      </c>
      <c r="AL36" s="27"/>
      <c r="AM36" s="21" t="s">
        <v>63</v>
      </c>
      <c r="AN36" s="21" t="s">
        <v>64</v>
      </c>
      <c r="AO36" s="27" t="s">
        <v>221</v>
      </c>
    </row>
    <row r="37" spans="1:41" s="4" customFormat="1" ht="78.75" customHeight="1" x14ac:dyDescent="0.2">
      <c r="A37" s="21" t="s">
        <v>232</v>
      </c>
      <c r="B37" s="21"/>
      <c r="C37" s="21" t="s">
        <v>161</v>
      </c>
      <c r="D37" s="21" t="s">
        <v>161</v>
      </c>
      <c r="E37" s="22">
        <v>642</v>
      </c>
      <c r="F37" s="22" t="s">
        <v>51</v>
      </c>
      <c r="G37" s="21">
        <v>1</v>
      </c>
      <c r="H37" s="21">
        <v>3</v>
      </c>
      <c r="I37" s="21" t="s">
        <v>233</v>
      </c>
      <c r="J37" s="21" t="s">
        <v>54</v>
      </c>
      <c r="K37" s="21"/>
      <c r="L37" s="23">
        <v>45000000000</v>
      </c>
      <c r="M37" s="21" t="s">
        <v>85</v>
      </c>
      <c r="N37" s="24">
        <v>1314</v>
      </c>
      <c r="O37" s="25">
        <v>1314</v>
      </c>
      <c r="P37" s="26">
        <f t="shared" si="35"/>
        <v>1314000</v>
      </c>
      <c r="Q37" s="21">
        <v>2023</v>
      </c>
      <c r="R37" s="21" t="s">
        <v>124</v>
      </c>
      <c r="S37" s="21">
        <v>2023</v>
      </c>
      <c r="T37" s="27" t="s">
        <v>130</v>
      </c>
      <c r="U37" s="28" t="s">
        <v>158</v>
      </c>
      <c r="V37" s="21">
        <v>2023</v>
      </c>
      <c r="W37" s="27" t="s">
        <v>130</v>
      </c>
      <c r="X37" s="21">
        <v>2023</v>
      </c>
      <c r="Y37" s="27" t="s">
        <v>71</v>
      </c>
      <c r="Z37" s="21" t="s">
        <v>58</v>
      </c>
      <c r="AA37" s="28" t="s">
        <v>68</v>
      </c>
      <c r="AB37" s="21" t="s">
        <v>70</v>
      </c>
      <c r="AC37" s="28" t="s">
        <v>71</v>
      </c>
      <c r="AD37" s="28" t="s">
        <v>72</v>
      </c>
      <c r="AE37" s="21" t="s">
        <v>171</v>
      </c>
      <c r="AF37" s="29">
        <v>1</v>
      </c>
      <c r="AG37" s="29">
        <v>348277</v>
      </c>
      <c r="AH37" s="29" t="s">
        <v>62</v>
      </c>
      <c r="AI37" s="29">
        <v>0</v>
      </c>
      <c r="AJ37" s="29">
        <v>0</v>
      </c>
      <c r="AK37" s="21" t="s">
        <v>234</v>
      </c>
      <c r="AL37" s="27" t="s">
        <v>173</v>
      </c>
      <c r="AM37" s="21" t="s">
        <v>63</v>
      </c>
      <c r="AN37" s="21" t="s">
        <v>64</v>
      </c>
      <c r="AO37" s="27" t="s">
        <v>221</v>
      </c>
    </row>
    <row r="38" spans="1:41" s="4" customFormat="1" ht="99.75" customHeight="1" x14ac:dyDescent="0.2">
      <c r="A38" s="21" t="s">
        <v>235</v>
      </c>
      <c r="B38" s="21"/>
      <c r="C38" s="21" t="s">
        <v>236</v>
      </c>
      <c r="D38" s="21" t="s">
        <v>237</v>
      </c>
      <c r="E38" s="22">
        <v>642</v>
      </c>
      <c r="F38" s="22" t="s">
        <v>51</v>
      </c>
      <c r="G38" s="21">
        <v>1</v>
      </c>
      <c r="H38" s="21">
        <v>3</v>
      </c>
      <c r="I38" s="21" t="s">
        <v>238</v>
      </c>
      <c r="J38" s="21" t="s">
        <v>54</v>
      </c>
      <c r="K38" s="21" t="s">
        <v>77</v>
      </c>
      <c r="L38" s="23">
        <v>45000000000</v>
      </c>
      <c r="M38" s="21" t="s">
        <v>85</v>
      </c>
      <c r="N38" s="24">
        <v>120</v>
      </c>
      <c r="O38" s="25">
        <v>90</v>
      </c>
      <c r="P38" s="26">
        <f t="shared" si="35"/>
        <v>120000</v>
      </c>
      <c r="Q38" s="21">
        <v>2023</v>
      </c>
      <c r="R38" s="21" t="s">
        <v>105</v>
      </c>
      <c r="S38" s="21" t="s">
        <v>58</v>
      </c>
      <c r="T38" s="27" t="s">
        <v>107</v>
      </c>
      <c r="U38" s="28" t="s">
        <v>114</v>
      </c>
      <c r="V38" s="21">
        <v>2023</v>
      </c>
      <c r="W38" s="27" t="s">
        <v>107</v>
      </c>
      <c r="X38" s="21">
        <v>2023</v>
      </c>
      <c r="Y38" s="27" t="s">
        <v>115</v>
      </c>
      <c r="Z38" s="21">
        <v>2023</v>
      </c>
      <c r="AA38" s="28" t="s">
        <v>115</v>
      </c>
      <c r="AB38" s="21" t="s">
        <v>70</v>
      </c>
      <c r="AC38" s="28" t="s">
        <v>107</v>
      </c>
      <c r="AD38" s="28" t="s">
        <v>108</v>
      </c>
      <c r="AE38" s="21" t="s">
        <v>61</v>
      </c>
      <c r="AF38" s="29">
        <v>0</v>
      </c>
      <c r="AG38" s="29">
        <v>348346</v>
      </c>
      <c r="AH38" s="29" t="s">
        <v>62</v>
      </c>
      <c r="AI38" s="29">
        <v>0</v>
      </c>
      <c r="AJ38" s="29">
        <v>0</v>
      </c>
      <c r="AK38" s="21" t="s">
        <v>239</v>
      </c>
      <c r="AL38" s="27"/>
      <c r="AM38" s="21" t="s">
        <v>63</v>
      </c>
      <c r="AN38" s="21" t="s">
        <v>64</v>
      </c>
      <c r="AO38" s="27" t="s">
        <v>221</v>
      </c>
    </row>
    <row r="39" spans="1:41" s="19" customFormat="1" ht="93" customHeight="1" x14ac:dyDescent="0.2">
      <c r="A39" s="21" t="s">
        <v>240</v>
      </c>
      <c r="B39" s="21"/>
      <c r="C39" s="21" t="s">
        <v>241</v>
      </c>
      <c r="D39" s="21" t="s">
        <v>242</v>
      </c>
      <c r="E39" s="21">
        <v>642</v>
      </c>
      <c r="F39" s="22" t="s">
        <v>51</v>
      </c>
      <c r="G39" s="21" t="s">
        <v>52</v>
      </c>
      <c r="H39" s="21">
        <v>3</v>
      </c>
      <c r="I39" s="13" t="s">
        <v>243</v>
      </c>
      <c r="J39" s="21" t="s">
        <v>54</v>
      </c>
      <c r="K39" s="21"/>
      <c r="L39" s="23">
        <v>45000000000</v>
      </c>
      <c r="M39" s="21" t="s">
        <v>85</v>
      </c>
      <c r="N39" s="24">
        <v>505.608</v>
      </c>
      <c r="O39" s="25">
        <v>126.402</v>
      </c>
      <c r="P39" s="26">
        <f t="shared" si="35"/>
        <v>505608</v>
      </c>
      <c r="Q39" s="21">
        <v>2023</v>
      </c>
      <c r="R39" s="21" t="s">
        <v>124</v>
      </c>
      <c r="S39" s="21">
        <v>2023</v>
      </c>
      <c r="T39" s="27" t="s">
        <v>130</v>
      </c>
      <c r="U39" s="28" t="s">
        <v>158</v>
      </c>
      <c r="V39" s="21">
        <v>2023</v>
      </c>
      <c r="W39" s="27" t="s">
        <v>71</v>
      </c>
      <c r="X39" s="21">
        <v>2023</v>
      </c>
      <c r="Y39" s="27" t="s">
        <v>68</v>
      </c>
      <c r="Z39" s="21">
        <v>2023</v>
      </c>
      <c r="AA39" s="27" t="s">
        <v>68</v>
      </c>
      <c r="AB39" s="28" t="s">
        <v>70</v>
      </c>
      <c r="AC39" s="27" t="s">
        <v>68</v>
      </c>
      <c r="AD39" s="28" t="s">
        <v>101</v>
      </c>
      <c r="AE39" s="21" t="s">
        <v>171</v>
      </c>
      <c r="AF39" s="29">
        <v>1</v>
      </c>
      <c r="AG39" s="29">
        <v>200611</v>
      </c>
      <c r="AH39" s="29" t="s">
        <v>62</v>
      </c>
      <c r="AI39" s="21">
        <v>1</v>
      </c>
      <c r="AJ39" s="29">
        <v>0</v>
      </c>
      <c r="AK39" s="21" t="s">
        <v>244</v>
      </c>
      <c r="AL39" s="27" t="s">
        <v>173</v>
      </c>
      <c r="AM39" s="21" t="s">
        <v>63</v>
      </c>
      <c r="AN39" s="21" t="s">
        <v>64</v>
      </c>
      <c r="AO39" s="27" t="s">
        <v>245</v>
      </c>
    </row>
    <row r="40" spans="1:41" s="19" customFormat="1" ht="160.5" customHeight="1" x14ac:dyDescent="0.2">
      <c r="A40" s="21" t="s">
        <v>246</v>
      </c>
      <c r="B40" s="21"/>
      <c r="C40" s="21" t="s">
        <v>154</v>
      </c>
      <c r="D40" s="21" t="s">
        <v>247</v>
      </c>
      <c r="E40" s="21">
        <v>792</v>
      </c>
      <c r="F40" s="22" t="s">
        <v>248</v>
      </c>
      <c r="G40" s="21">
        <v>90</v>
      </c>
      <c r="H40" s="21">
        <v>3</v>
      </c>
      <c r="I40" s="13" t="s">
        <v>249</v>
      </c>
      <c r="J40" s="21" t="s">
        <v>54</v>
      </c>
      <c r="K40" s="21"/>
      <c r="L40" s="23">
        <v>45000000000</v>
      </c>
      <c r="M40" s="21" t="s">
        <v>85</v>
      </c>
      <c r="N40" s="24">
        <v>397.66</v>
      </c>
      <c r="O40" s="25">
        <v>397.66</v>
      </c>
      <c r="P40" s="26">
        <f t="shared" si="35"/>
        <v>397660</v>
      </c>
      <c r="Q40" s="21">
        <v>2023</v>
      </c>
      <c r="R40" s="21" t="s">
        <v>56</v>
      </c>
      <c r="S40" s="21">
        <v>2023</v>
      </c>
      <c r="T40" s="27" t="s">
        <v>105</v>
      </c>
      <c r="U40" s="28" t="s">
        <v>106</v>
      </c>
      <c r="V40" s="21">
        <v>2023</v>
      </c>
      <c r="W40" s="27" t="s">
        <v>107</v>
      </c>
      <c r="X40" s="21">
        <v>2023</v>
      </c>
      <c r="Y40" s="27" t="s">
        <v>107</v>
      </c>
      <c r="Z40" s="21">
        <v>2023</v>
      </c>
      <c r="AA40" s="27" t="s">
        <v>107</v>
      </c>
      <c r="AB40" s="28" t="s">
        <v>70</v>
      </c>
      <c r="AC40" s="27" t="s">
        <v>107</v>
      </c>
      <c r="AD40" s="28" t="s">
        <v>108</v>
      </c>
      <c r="AE40" s="21" t="s">
        <v>171</v>
      </c>
      <c r="AF40" s="29">
        <v>1</v>
      </c>
      <c r="AG40" s="29">
        <v>348277</v>
      </c>
      <c r="AH40" s="29" t="s">
        <v>62</v>
      </c>
      <c r="AI40" s="21">
        <v>0</v>
      </c>
      <c r="AJ40" s="29">
        <v>22</v>
      </c>
      <c r="AK40" s="21" t="s">
        <v>250</v>
      </c>
      <c r="AL40" s="27" t="s">
        <v>173</v>
      </c>
      <c r="AM40" s="21" t="s">
        <v>63</v>
      </c>
      <c r="AN40" s="21" t="s">
        <v>64</v>
      </c>
      <c r="AO40" s="27" t="s">
        <v>245</v>
      </c>
    </row>
    <row r="41" spans="1:41" s="19" customFormat="1" ht="107.25" customHeight="1" x14ac:dyDescent="0.2">
      <c r="A41" s="21" t="s">
        <v>251</v>
      </c>
      <c r="B41" s="21"/>
      <c r="C41" s="21" t="s">
        <v>252</v>
      </c>
      <c r="D41" s="21" t="s">
        <v>252</v>
      </c>
      <c r="E41" s="21">
        <v>642</v>
      </c>
      <c r="F41" s="22" t="s">
        <v>51</v>
      </c>
      <c r="G41" s="21">
        <v>1</v>
      </c>
      <c r="H41" s="21">
        <v>3</v>
      </c>
      <c r="I41" s="13" t="s">
        <v>253</v>
      </c>
      <c r="J41" s="21" t="s">
        <v>54</v>
      </c>
      <c r="K41" s="21"/>
      <c r="L41" s="23">
        <v>45000000000</v>
      </c>
      <c r="M41" s="21" t="s">
        <v>85</v>
      </c>
      <c r="N41" s="24">
        <v>6.2</v>
      </c>
      <c r="O41" s="25">
        <v>6.2</v>
      </c>
      <c r="P41" s="26">
        <f>N41*1000</f>
        <v>6200</v>
      </c>
      <c r="Q41" s="21">
        <v>2023</v>
      </c>
      <c r="R41" s="21" t="s">
        <v>130</v>
      </c>
      <c r="S41" s="21">
        <v>2023</v>
      </c>
      <c r="T41" s="27" t="s">
        <v>130</v>
      </c>
      <c r="U41" s="28" t="s">
        <v>158</v>
      </c>
      <c r="V41" s="21">
        <v>2023</v>
      </c>
      <c r="W41" s="27" t="s">
        <v>130</v>
      </c>
      <c r="X41" s="21">
        <v>2023</v>
      </c>
      <c r="Y41" s="27" t="s">
        <v>71</v>
      </c>
      <c r="Z41" s="21">
        <v>2023</v>
      </c>
      <c r="AA41" s="27" t="s">
        <v>68</v>
      </c>
      <c r="AB41" s="28" t="s">
        <v>70</v>
      </c>
      <c r="AC41" s="27" t="s">
        <v>68</v>
      </c>
      <c r="AD41" s="28" t="s">
        <v>101</v>
      </c>
      <c r="AE41" s="21" t="s">
        <v>61</v>
      </c>
      <c r="AF41" s="29">
        <v>0</v>
      </c>
      <c r="AG41" s="29">
        <v>348346</v>
      </c>
      <c r="AH41" s="29" t="s">
        <v>62</v>
      </c>
      <c r="AI41" s="29">
        <v>0</v>
      </c>
      <c r="AJ41" s="21">
        <v>0</v>
      </c>
      <c r="AK41" s="21" t="s">
        <v>254</v>
      </c>
      <c r="AL41" s="27" t="s">
        <v>255</v>
      </c>
      <c r="AM41" s="21" t="s">
        <v>63</v>
      </c>
      <c r="AN41" s="21" t="s">
        <v>64</v>
      </c>
      <c r="AO41" s="27" t="s">
        <v>221</v>
      </c>
    </row>
    <row r="42" spans="1:41" s="19" customFormat="1" ht="72" customHeight="1" x14ac:dyDescent="0.2">
      <c r="A42" s="21" t="s">
        <v>256</v>
      </c>
      <c r="B42" s="21"/>
      <c r="C42" s="21" t="s">
        <v>257</v>
      </c>
      <c r="D42" s="21" t="s">
        <v>258</v>
      </c>
      <c r="E42" s="21">
        <v>642</v>
      </c>
      <c r="F42" s="22" t="s">
        <v>51</v>
      </c>
      <c r="G42" s="21">
        <v>1</v>
      </c>
      <c r="H42" s="21">
        <v>2</v>
      </c>
      <c r="I42" s="13" t="s">
        <v>259</v>
      </c>
      <c r="J42" s="21" t="s">
        <v>54</v>
      </c>
      <c r="K42" s="21"/>
      <c r="L42" s="23" t="s">
        <v>260</v>
      </c>
      <c r="M42" s="21" t="s">
        <v>85</v>
      </c>
      <c r="N42" s="24">
        <v>8141</v>
      </c>
      <c r="O42" s="25">
        <v>0</v>
      </c>
      <c r="P42" s="26">
        <f t="shared" si="35"/>
        <v>8141000</v>
      </c>
      <c r="Q42" s="21">
        <v>2023</v>
      </c>
      <c r="R42" s="21" t="s">
        <v>130</v>
      </c>
      <c r="S42" s="21">
        <v>2023</v>
      </c>
      <c r="T42" s="27" t="s">
        <v>71</v>
      </c>
      <c r="U42" s="28" t="s">
        <v>200</v>
      </c>
      <c r="V42" s="21">
        <v>2023</v>
      </c>
      <c r="W42" s="27" t="s">
        <v>68</v>
      </c>
      <c r="X42" s="21">
        <v>2023</v>
      </c>
      <c r="Y42" s="27" t="s">
        <v>59</v>
      </c>
      <c r="Z42" s="21">
        <v>2023</v>
      </c>
      <c r="AA42" s="27" t="s">
        <v>78</v>
      </c>
      <c r="AB42" s="28" t="s">
        <v>70</v>
      </c>
      <c r="AC42" s="27" t="s">
        <v>78</v>
      </c>
      <c r="AD42" s="28" t="s">
        <v>163</v>
      </c>
      <c r="AE42" s="21" t="s">
        <v>171</v>
      </c>
      <c r="AF42" s="29">
        <v>1</v>
      </c>
      <c r="AG42" s="29">
        <v>348277</v>
      </c>
      <c r="AH42" s="29" t="s">
        <v>62</v>
      </c>
      <c r="AI42" s="21">
        <v>0</v>
      </c>
      <c r="AJ42" s="29">
        <v>0</v>
      </c>
      <c r="AK42" s="21" t="s">
        <v>261</v>
      </c>
      <c r="AL42" s="27" t="s">
        <v>173</v>
      </c>
      <c r="AM42" s="21" t="s">
        <v>63</v>
      </c>
      <c r="AN42" s="21" t="s">
        <v>64</v>
      </c>
      <c r="AO42" s="27"/>
    </row>
    <row r="43" spans="1:41" s="19" customFormat="1" ht="83.25" customHeight="1" x14ac:dyDescent="0.2">
      <c r="A43" s="21" t="s">
        <v>262</v>
      </c>
      <c r="B43" s="21"/>
      <c r="C43" s="21" t="s">
        <v>257</v>
      </c>
      <c r="D43" s="21" t="s">
        <v>258</v>
      </c>
      <c r="E43" s="21">
        <v>642</v>
      </c>
      <c r="F43" s="22" t="s">
        <v>51</v>
      </c>
      <c r="G43" s="21">
        <v>1</v>
      </c>
      <c r="H43" s="21">
        <v>2</v>
      </c>
      <c r="I43" s="13" t="s">
        <v>263</v>
      </c>
      <c r="J43" s="21" t="s">
        <v>54</v>
      </c>
      <c r="K43" s="21"/>
      <c r="L43" s="23" t="s">
        <v>260</v>
      </c>
      <c r="M43" s="21" t="s">
        <v>85</v>
      </c>
      <c r="N43" s="24">
        <v>3730</v>
      </c>
      <c r="O43" s="25">
        <v>0</v>
      </c>
      <c r="P43" s="26">
        <f t="shared" si="35"/>
        <v>3730000</v>
      </c>
      <c r="Q43" s="21">
        <v>2023</v>
      </c>
      <c r="R43" s="21" t="s">
        <v>130</v>
      </c>
      <c r="S43" s="21">
        <v>2023</v>
      </c>
      <c r="T43" s="27" t="s">
        <v>71</v>
      </c>
      <c r="U43" s="28" t="s">
        <v>200</v>
      </c>
      <c r="V43" s="21">
        <v>2023</v>
      </c>
      <c r="W43" s="27" t="s">
        <v>68</v>
      </c>
      <c r="X43" s="21">
        <v>2023</v>
      </c>
      <c r="Y43" s="27" t="s">
        <v>59</v>
      </c>
      <c r="Z43" s="21" t="s">
        <v>58</v>
      </c>
      <c r="AA43" s="27" t="s">
        <v>78</v>
      </c>
      <c r="AB43" s="28" t="s">
        <v>70</v>
      </c>
      <c r="AC43" s="27" t="s">
        <v>78</v>
      </c>
      <c r="AD43" s="28" t="s">
        <v>163</v>
      </c>
      <c r="AE43" s="21" t="s">
        <v>171</v>
      </c>
      <c r="AF43" s="29">
        <v>1</v>
      </c>
      <c r="AG43" s="29">
        <v>348277</v>
      </c>
      <c r="AH43" s="29" t="s">
        <v>62</v>
      </c>
      <c r="AI43" s="21">
        <v>0</v>
      </c>
      <c r="AJ43" s="29">
        <v>0</v>
      </c>
      <c r="AK43" s="21" t="s">
        <v>264</v>
      </c>
      <c r="AL43" s="27" t="s">
        <v>173</v>
      </c>
      <c r="AM43" s="21" t="s">
        <v>63</v>
      </c>
      <c r="AN43" s="21" t="s">
        <v>64</v>
      </c>
      <c r="AO43" s="27"/>
    </row>
    <row r="44" spans="1:41" s="19" customFormat="1" ht="97.5" customHeight="1" x14ac:dyDescent="0.2">
      <c r="A44" s="21" t="s">
        <v>265</v>
      </c>
      <c r="B44" s="21"/>
      <c r="C44" s="21" t="s">
        <v>266</v>
      </c>
      <c r="D44" s="21" t="s">
        <v>267</v>
      </c>
      <c r="E44" s="21" t="s">
        <v>268</v>
      </c>
      <c r="F44" s="22" t="s">
        <v>51</v>
      </c>
      <c r="G44" s="21">
        <v>1</v>
      </c>
      <c r="H44" s="21">
        <v>2</v>
      </c>
      <c r="I44" s="13" t="s">
        <v>269</v>
      </c>
      <c r="J44" s="21" t="s">
        <v>54</v>
      </c>
      <c r="K44" s="21"/>
      <c r="L44" s="23" t="s">
        <v>270</v>
      </c>
      <c r="M44" s="21" t="s">
        <v>271</v>
      </c>
      <c r="N44" s="24">
        <v>473</v>
      </c>
      <c r="O44" s="25">
        <v>473</v>
      </c>
      <c r="P44" s="26">
        <f t="shared" si="35"/>
        <v>473000</v>
      </c>
      <c r="Q44" s="21">
        <v>2023</v>
      </c>
      <c r="R44" s="21" t="s">
        <v>93</v>
      </c>
      <c r="S44" s="21">
        <v>2023</v>
      </c>
      <c r="T44" s="27" t="s">
        <v>124</v>
      </c>
      <c r="U44" s="28" t="s">
        <v>129</v>
      </c>
      <c r="V44" s="21">
        <v>2023</v>
      </c>
      <c r="W44" s="27" t="s">
        <v>124</v>
      </c>
      <c r="X44" s="21">
        <v>2023</v>
      </c>
      <c r="Y44" s="27" t="s">
        <v>130</v>
      </c>
      <c r="Z44" s="21" t="s">
        <v>58</v>
      </c>
      <c r="AA44" s="27" t="s">
        <v>130</v>
      </c>
      <c r="AB44" s="28" t="s">
        <v>58</v>
      </c>
      <c r="AC44" s="27" t="s">
        <v>68</v>
      </c>
      <c r="AD44" s="28" t="s">
        <v>69</v>
      </c>
      <c r="AE44" s="21" t="s">
        <v>171</v>
      </c>
      <c r="AF44" s="29">
        <v>1</v>
      </c>
      <c r="AG44" s="29">
        <v>348277</v>
      </c>
      <c r="AH44" s="29" t="s">
        <v>62</v>
      </c>
      <c r="AI44" s="21">
        <v>0</v>
      </c>
      <c r="AJ44" s="29">
        <v>0</v>
      </c>
      <c r="AK44" s="21"/>
      <c r="AL44" s="27" t="s">
        <v>173</v>
      </c>
      <c r="AM44" s="21" t="s">
        <v>63</v>
      </c>
      <c r="AN44" s="21" t="s">
        <v>64</v>
      </c>
      <c r="AO44" s="27"/>
    </row>
    <row r="45" spans="1:41" s="19" customFormat="1" ht="75.75" customHeight="1" x14ac:dyDescent="0.2">
      <c r="A45" s="21" t="s">
        <v>272</v>
      </c>
      <c r="B45" s="21"/>
      <c r="C45" s="21" t="s">
        <v>273</v>
      </c>
      <c r="D45" s="21" t="s">
        <v>274</v>
      </c>
      <c r="E45" s="21">
        <v>642</v>
      </c>
      <c r="F45" s="22" t="s">
        <v>51</v>
      </c>
      <c r="G45" s="21">
        <v>1</v>
      </c>
      <c r="H45" s="21">
        <v>1</v>
      </c>
      <c r="I45" s="13" t="s">
        <v>275</v>
      </c>
      <c r="J45" s="21" t="s">
        <v>54</v>
      </c>
      <c r="K45" s="21"/>
      <c r="L45" s="23" t="s">
        <v>270</v>
      </c>
      <c r="M45" s="21" t="s">
        <v>271</v>
      </c>
      <c r="N45" s="24">
        <v>2000</v>
      </c>
      <c r="O45" s="25">
        <v>2000</v>
      </c>
      <c r="P45" s="26">
        <f t="shared" si="35"/>
        <v>2000000</v>
      </c>
      <c r="Q45" s="21">
        <v>2023</v>
      </c>
      <c r="R45" s="21" t="s">
        <v>105</v>
      </c>
      <c r="S45" s="21">
        <v>2023</v>
      </c>
      <c r="T45" s="27" t="s">
        <v>105</v>
      </c>
      <c r="U45" s="28" t="s">
        <v>106</v>
      </c>
      <c r="V45" s="21">
        <v>2023</v>
      </c>
      <c r="W45" s="27" t="s">
        <v>107</v>
      </c>
      <c r="X45" s="21">
        <v>2023</v>
      </c>
      <c r="Y45" s="27" t="s">
        <v>107</v>
      </c>
      <c r="Z45" s="21" t="s">
        <v>58</v>
      </c>
      <c r="AA45" s="27" t="s">
        <v>107</v>
      </c>
      <c r="AB45" s="28" t="s">
        <v>58</v>
      </c>
      <c r="AC45" s="27" t="s">
        <v>78</v>
      </c>
      <c r="AD45" s="28" t="s">
        <v>79</v>
      </c>
      <c r="AE45" s="21" t="s">
        <v>61</v>
      </c>
      <c r="AF45" s="29">
        <v>0</v>
      </c>
      <c r="AG45" s="29">
        <v>348346</v>
      </c>
      <c r="AH45" s="29" t="s">
        <v>62</v>
      </c>
      <c r="AI45" s="29">
        <v>0</v>
      </c>
      <c r="AJ45" s="29">
        <v>0</v>
      </c>
      <c r="AK45" s="21"/>
      <c r="AL45" s="27"/>
      <c r="AM45" s="21" t="s">
        <v>63</v>
      </c>
      <c r="AN45" s="21" t="s">
        <v>64</v>
      </c>
      <c r="AO45" s="27"/>
    </row>
    <row r="46" spans="1:41" s="19" customFormat="1" ht="50.25" customHeight="1" x14ac:dyDescent="0.2">
      <c r="A46" s="21" t="s">
        <v>276</v>
      </c>
      <c r="B46" s="21"/>
      <c r="C46" s="21" t="s">
        <v>277</v>
      </c>
      <c r="D46" s="21" t="s">
        <v>278</v>
      </c>
      <c r="E46" s="21">
        <v>796</v>
      </c>
      <c r="F46" s="22" t="s">
        <v>194</v>
      </c>
      <c r="G46" s="21">
        <v>39</v>
      </c>
      <c r="H46" s="21">
        <v>1</v>
      </c>
      <c r="I46" s="13" t="s">
        <v>279</v>
      </c>
      <c r="J46" s="21" t="s">
        <v>54</v>
      </c>
      <c r="K46" s="21"/>
      <c r="L46" s="23" t="s">
        <v>280</v>
      </c>
      <c r="M46" s="21" t="s">
        <v>281</v>
      </c>
      <c r="N46" s="24">
        <v>46.3</v>
      </c>
      <c r="O46" s="25">
        <v>46.3</v>
      </c>
      <c r="P46" s="26">
        <f t="shared" si="35"/>
        <v>46300</v>
      </c>
      <c r="Q46" s="21">
        <v>2023</v>
      </c>
      <c r="R46" s="21" t="s">
        <v>105</v>
      </c>
      <c r="S46" s="21">
        <v>2023</v>
      </c>
      <c r="T46" s="27" t="s">
        <v>107</v>
      </c>
      <c r="U46" s="28" t="s">
        <v>114</v>
      </c>
      <c r="V46" s="21">
        <v>2023</v>
      </c>
      <c r="W46" s="27" t="s">
        <v>115</v>
      </c>
      <c r="X46" s="21">
        <v>2023</v>
      </c>
      <c r="Y46" s="27" t="s">
        <v>91</v>
      </c>
      <c r="Z46" s="21" t="s">
        <v>58</v>
      </c>
      <c r="AA46" s="27" t="s">
        <v>91</v>
      </c>
      <c r="AB46" s="28" t="s">
        <v>58</v>
      </c>
      <c r="AC46" s="27" t="s">
        <v>93</v>
      </c>
      <c r="AD46" s="28" t="s">
        <v>123</v>
      </c>
      <c r="AE46" s="21" t="s">
        <v>164</v>
      </c>
      <c r="AF46" s="29">
        <v>0</v>
      </c>
      <c r="AG46" s="29">
        <v>376086</v>
      </c>
      <c r="AH46" s="29" t="s">
        <v>62</v>
      </c>
      <c r="AI46" s="29">
        <v>0</v>
      </c>
      <c r="AJ46" s="29">
        <v>0</v>
      </c>
      <c r="AK46" s="21"/>
      <c r="AL46" s="27"/>
      <c r="AM46" s="21" t="s">
        <v>63</v>
      </c>
      <c r="AN46" s="21" t="s">
        <v>64</v>
      </c>
      <c r="AO46" s="27"/>
    </row>
    <row r="47" spans="1:41" s="19" customFormat="1" ht="60" customHeight="1" x14ac:dyDescent="0.2">
      <c r="A47" s="21" t="s">
        <v>282</v>
      </c>
      <c r="B47" s="21"/>
      <c r="C47" s="21" t="s">
        <v>283</v>
      </c>
      <c r="D47" s="21" t="s">
        <v>284</v>
      </c>
      <c r="E47" s="21">
        <v>796</v>
      </c>
      <c r="F47" s="22" t="s">
        <v>194</v>
      </c>
      <c r="G47" s="21">
        <v>1</v>
      </c>
      <c r="H47" s="21">
        <v>1</v>
      </c>
      <c r="I47" s="13" t="s">
        <v>285</v>
      </c>
      <c r="J47" s="21" t="s">
        <v>54</v>
      </c>
      <c r="K47" s="21"/>
      <c r="L47" s="23">
        <v>64000000000</v>
      </c>
      <c r="M47" s="21" t="s">
        <v>286</v>
      </c>
      <c r="N47" s="24">
        <v>44</v>
      </c>
      <c r="O47" s="25">
        <v>44</v>
      </c>
      <c r="P47" s="26">
        <f t="shared" si="35"/>
        <v>44000</v>
      </c>
      <c r="Q47" s="21">
        <v>2023</v>
      </c>
      <c r="R47" s="21" t="s">
        <v>105</v>
      </c>
      <c r="S47" s="21">
        <v>2023</v>
      </c>
      <c r="T47" s="27" t="s">
        <v>107</v>
      </c>
      <c r="U47" s="28" t="s">
        <v>114</v>
      </c>
      <c r="V47" s="21">
        <v>2023</v>
      </c>
      <c r="W47" s="27" t="s">
        <v>115</v>
      </c>
      <c r="X47" s="21">
        <v>2023</v>
      </c>
      <c r="Y47" s="27" t="s">
        <v>91</v>
      </c>
      <c r="Z47" s="21" t="s">
        <v>58</v>
      </c>
      <c r="AA47" s="27" t="s">
        <v>91</v>
      </c>
      <c r="AB47" s="28" t="s">
        <v>58</v>
      </c>
      <c r="AC47" s="27" t="s">
        <v>93</v>
      </c>
      <c r="AD47" s="28" t="s">
        <v>123</v>
      </c>
      <c r="AE47" s="21" t="s">
        <v>164</v>
      </c>
      <c r="AF47" s="29">
        <v>0</v>
      </c>
      <c r="AG47" s="29">
        <v>376086</v>
      </c>
      <c r="AH47" s="29" t="s">
        <v>62</v>
      </c>
      <c r="AI47" s="29">
        <v>0</v>
      </c>
      <c r="AJ47" s="29">
        <v>0</v>
      </c>
      <c r="AK47" s="21"/>
      <c r="AL47" s="27"/>
      <c r="AM47" s="21" t="s">
        <v>63</v>
      </c>
      <c r="AN47" s="21" t="s">
        <v>64</v>
      </c>
      <c r="AO47" s="27"/>
    </row>
    <row r="48" spans="1:41" s="19" customFormat="1" ht="60.75" customHeight="1" x14ac:dyDescent="0.2">
      <c r="A48" s="21" t="s">
        <v>287</v>
      </c>
      <c r="B48" s="21"/>
      <c r="C48" s="21" t="s">
        <v>288</v>
      </c>
      <c r="D48" s="21" t="s">
        <v>289</v>
      </c>
      <c r="E48" s="21">
        <v>796</v>
      </c>
      <c r="F48" s="22" t="s">
        <v>194</v>
      </c>
      <c r="G48" s="21">
        <v>4</v>
      </c>
      <c r="H48" s="21">
        <v>1</v>
      </c>
      <c r="I48" s="13" t="s">
        <v>290</v>
      </c>
      <c r="J48" s="21" t="s">
        <v>54</v>
      </c>
      <c r="K48" s="21"/>
      <c r="L48" s="23">
        <v>64000000000</v>
      </c>
      <c r="M48" s="21" t="s">
        <v>286</v>
      </c>
      <c r="N48" s="24">
        <v>17.600000000000001</v>
      </c>
      <c r="O48" s="25">
        <v>17.600000000000001</v>
      </c>
      <c r="P48" s="26">
        <f t="shared" si="35"/>
        <v>17600</v>
      </c>
      <c r="Q48" s="21">
        <v>2023</v>
      </c>
      <c r="R48" s="21" t="s">
        <v>105</v>
      </c>
      <c r="S48" s="21">
        <v>2023</v>
      </c>
      <c r="T48" s="27" t="s">
        <v>107</v>
      </c>
      <c r="U48" s="28" t="s">
        <v>114</v>
      </c>
      <c r="V48" s="21">
        <v>2023</v>
      </c>
      <c r="W48" s="27" t="s">
        <v>115</v>
      </c>
      <c r="X48" s="21">
        <v>2023</v>
      </c>
      <c r="Y48" s="27" t="s">
        <v>91</v>
      </c>
      <c r="Z48" s="21" t="s">
        <v>58</v>
      </c>
      <c r="AA48" s="27" t="s">
        <v>91</v>
      </c>
      <c r="AB48" s="28" t="s">
        <v>58</v>
      </c>
      <c r="AC48" s="27" t="s">
        <v>93</v>
      </c>
      <c r="AD48" s="28" t="s">
        <v>123</v>
      </c>
      <c r="AE48" s="21" t="s">
        <v>164</v>
      </c>
      <c r="AF48" s="29">
        <v>0</v>
      </c>
      <c r="AG48" s="29">
        <v>376086</v>
      </c>
      <c r="AH48" s="29" t="s">
        <v>62</v>
      </c>
      <c r="AI48" s="29">
        <v>0</v>
      </c>
      <c r="AJ48" s="29">
        <v>0</v>
      </c>
      <c r="AK48" s="21"/>
      <c r="AL48" s="27"/>
      <c r="AM48" s="21" t="s">
        <v>63</v>
      </c>
      <c r="AN48" s="21" t="s">
        <v>64</v>
      </c>
      <c r="AO48" s="27"/>
    </row>
    <row r="49" spans="1:41" s="19" customFormat="1" ht="66.75" customHeight="1" x14ac:dyDescent="0.2">
      <c r="A49" s="21" t="s">
        <v>291</v>
      </c>
      <c r="B49" s="21"/>
      <c r="C49" s="21" t="s">
        <v>292</v>
      </c>
      <c r="D49" s="21" t="s">
        <v>293</v>
      </c>
      <c r="E49" s="21">
        <v>796</v>
      </c>
      <c r="F49" s="22" t="s">
        <v>194</v>
      </c>
      <c r="G49" s="21">
        <v>6</v>
      </c>
      <c r="H49" s="21">
        <v>1</v>
      </c>
      <c r="I49" s="13" t="s">
        <v>294</v>
      </c>
      <c r="J49" s="21" t="s">
        <v>54</v>
      </c>
      <c r="K49" s="21"/>
      <c r="L49" s="23">
        <v>35000000000</v>
      </c>
      <c r="M49" s="21" t="s">
        <v>157</v>
      </c>
      <c r="N49" s="24">
        <v>360</v>
      </c>
      <c r="O49" s="25">
        <v>360</v>
      </c>
      <c r="P49" s="26">
        <f t="shared" si="35"/>
        <v>360000</v>
      </c>
      <c r="Q49" s="21">
        <v>2023</v>
      </c>
      <c r="R49" s="21" t="s">
        <v>105</v>
      </c>
      <c r="S49" s="21">
        <v>2023</v>
      </c>
      <c r="T49" s="27" t="s">
        <v>107</v>
      </c>
      <c r="U49" s="28" t="s">
        <v>114</v>
      </c>
      <c r="V49" s="21">
        <v>2023</v>
      </c>
      <c r="W49" s="27" t="s">
        <v>115</v>
      </c>
      <c r="X49" s="21">
        <v>2023</v>
      </c>
      <c r="Y49" s="27" t="s">
        <v>91</v>
      </c>
      <c r="Z49" s="21" t="s">
        <v>58</v>
      </c>
      <c r="AA49" s="27" t="s">
        <v>91</v>
      </c>
      <c r="AB49" s="28" t="s">
        <v>58</v>
      </c>
      <c r="AC49" s="27" t="s">
        <v>124</v>
      </c>
      <c r="AD49" s="28" t="s">
        <v>129</v>
      </c>
      <c r="AE49" s="21" t="s">
        <v>171</v>
      </c>
      <c r="AF49" s="29">
        <v>1</v>
      </c>
      <c r="AG49" s="29">
        <v>348277</v>
      </c>
      <c r="AH49" s="29" t="s">
        <v>62</v>
      </c>
      <c r="AI49" s="21">
        <v>0</v>
      </c>
      <c r="AJ49" s="29">
        <v>0</v>
      </c>
      <c r="AK49" s="21"/>
      <c r="AL49" s="27" t="s">
        <v>173</v>
      </c>
      <c r="AM49" s="21" t="s">
        <v>63</v>
      </c>
      <c r="AN49" s="21" t="s">
        <v>64</v>
      </c>
      <c r="AO49" s="27"/>
    </row>
    <row r="50" spans="1:41" s="19" customFormat="1" ht="59.25" customHeight="1" x14ac:dyDescent="0.2">
      <c r="A50" s="21" t="s">
        <v>295</v>
      </c>
      <c r="B50" s="21"/>
      <c r="C50" s="21" t="s">
        <v>296</v>
      </c>
      <c r="D50" s="21" t="s">
        <v>297</v>
      </c>
      <c r="E50" s="21">
        <v>796</v>
      </c>
      <c r="F50" s="22" t="s">
        <v>194</v>
      </c>
      <c r="G50" s="21">
        <v>13</v>
      </c>
      <c r="H50" s="21">
        <v>1</v>
      </c>
      <c r="I50" s="13" t="s">
        <v>298</v>
      </c>
      <c r="J50" s="21" t="s">
        <v>54</v>
      </c>
      <c r="K50" s="21"/>
      <c r="L50" s="23">
        <v>35000000000</v>
      </c>
      <c r="M50" s="21" t="s">
        <v>157</v>
      </c>
      <c r="N50" s="24">
        <v>361</v>
      </c>
      <c r="O50" s="25">
        <v>361</v>
      </c>
      <c r="P50" s="26">
        <f t="shared" si="35"/>
        <v>361000</v>
      </c>
      <c r="Q50" s="21">
        <v>2023</v>
      </c>
      <c r="R50" s="21" t="s">
        <v>107</v>
      </c>
      <c r="S50" s="21">
        <v>2023</v>
      </c>
      <c r="T50" s="27" t="s">
        <v>115</v>
      </c>
      <c r="U50" s="28" t="s">
        <v>299</v>
      </c>
      <c r="V50" s="21">
        <v>2023</v>
      </c>
      <c r="W50" s="27" t="s">
        <v>91</v>
      </c>
      <c r="X50" s="21">
        <v>2023</v>
      </c>
      <c r="Y50" s="27" t="s">
        <v>93</v>
      </c>
      <c r="Z50" s="21" t="s">
        <v>58</v>
      </c>
      <c r="AA50" s="27" t="s">
        <v>93</v>
      </c>
      <c r="AB50" s="28" t="s">
        <v>58</v>
      </c>
      <c r="AC50" s="27" t="s">
        <v>130</v>
      </c>
      <c r="AD50" s="28" t="s">
        <v>158</v>
      </c>
      <c r="AE50" s="21" t="s">
        <v>171</v>
      </c>
      <c r="AF50" s="29">
        <v>1</v>
      </c>
      <c r="AG50" s="29">
        <v>200611</v>
      </c>
      <c r="AH50" s="29" t="s">
        <v>62</v>
      </c>
      <c r="AI50" s="21">
        <v>1</v>
      </c>
      <c r="AJ50" s="29">
        <v>0</v>
      </c>
      <c r="AK50" s="21"/>
      <c r="AL50" s="27" t="s">
        <v>173</v>
      </c>
      <c r="AM50" s="21" t="s">
        <v>63</v>
      </c>
      <c r="AN50" s="21" t="s">
        <v>64</v>
      </c>
      <c r="AO50" s="27"/>
    </row>
    <row r="51" spans="1:41" s="19" customFormat="1" ht="63.75" customHeight="1" x14ac:dyDescent="0.2">
      <c r="A51" s="21" t="s">
        <v>300</v>
      </c>
      <c r="B51" s="21"/>
      <c r="C51" s="21" t="s">
        <v>301</v>
      </c>
      <c r="D51" s="21" t="s">
        <v>302</v>
      </c>
      <c r="E51" s="21">
        <v>166</v>
      </c>
      <c r="F51" s="22" t="s">
        <v>303</v>
      </c>
      <c r="G51" s="21">
        <v>300</v>
      </c>
      <c r="H51" s="21">
        <v>1</v>
      </c>
      <c r="I51" s="13" t="s">
        <v>304</v>
      </c>
      <c r="J51" s="21" t="s">
        <v>54</v>
      </c>
      <c r="K51" s="21"/>
      <c r="L51" s="23">
        <v>35000000000</v>
      </c>
      <c r="M51" s="21" t="s">
        <v>157</v>
      </c>
      <c r="N51" s="24">
        <v>950</v>
      </c>
      <c r="O51" s="25">
        <v>950</v>
      </c>
      <c r="P51" s="26">
        <f t="shared" si="35"/>
        <v>950000</v>
      </c>
      <c r="Q51" s="21">
        <v>2023</v>
      </c>
      <c r="R51" s="21" t="s">
        <v>105</v>
      </c>
      <c r="S51" s="21">
        <v>2023</v>
      </c>
      <c r="T51" s="27" t="s">
        <v>107</v>
      </c>
      <c r="U51" s="28" t="s">
        <v>114</v>
      </c>
      <c r="V51" s="21">
        <v>2023</v>
      </c>
      <c r="W51" s="27" t="s">
        <v>115</v>
      </c>
      <c r="X51" s="21">
        <v>2023</v>
      </c>
      <c r="Y51" s="27" t="s">
        <v>91</v>
      </c>
      <c r="Z51" s="21" t="s">
        <v>58</v>
      </c>
      <c r="AA51" s="27" t="s">
        <v>91</v>
      </c>
      <c r="AB51" s="28" t="s">
        <v>58</v>
      </c>
      <c r="AC51" s="27" t="s">
        <v>124</v>
      </c>
      <c r="AD51" s="28" t="s">
        <v>129</v>
      </c>
      <c r="AE51" s="21" t="s">
        <v>171</v>
      </c>
      <c r="AF51" s="29">
        <v>1</v>
      </c>
      <c r="AG51" s="29">
        <v>348277</v>
      </c>
      <c r="AH51" s="29" t="s">
        <v>62</v>
      </c>
      <c r="AI51" s="21">
        <v>0</v>
      </c>
      <c r="AJ51" s="29">
        <v>0</v>
      </c>
      <c r="AK51" s="21"/>
      <c r="AL51" s="27" t="s">
        <v>173</v>
      </c>
      <c r="AM51" s="21" t="s">
        <v>63</v>
      </c>
      <c r="AN51" s="21" t="s">
        <v>64</v>
      </c>
      <c r="AO51" s="27"/>
    </row>
    <row r="52" spans="1:41" s="19" customFormat="1" ht="69.75" customHeight="1" x14ac:dyDescent="0.2">
      <c r="A52" s="21" t="s">
        <v>305</v>
      </c>
      <c r="B52" s="21"/>
      <c r="C52" s="21" t="s">
        <v>306</v>
      </c>
      <c r="D52" s="21" t="s">
        <v>307</v>
      </c>
      <c r="E52" s="21">
        <v>796</v>
      </c>
      <c r="F52" s="22" t="s">
        <v>194</v>
      </c>
      <c r="G52" s="21">
        <v>2</v>
      </c>
      <c r="H52" s="21">
        <v>1</v>
      </c>
      <c r="I52" s="13" t="s">
        <v>308</v>
      </c>
      <c r="J52" s="21" t="s">
        <v>54</v>
      </c>
      <c r="K52" s="21"/>
      <c r="L52" s="23">
        <v>35000000000</v>
      </c>
      <c r="M52" s="21" t="s">
        <v>157</v>
      </c>
      <c r="N52" s="24">
        <v>210</v>
      </c>
      <c r="O52" s="25">
        <v>210</v>
      </c>
      <c r="P52" s="26">
        <f t="shared" si="35"/>
        <v>210000</v>
      </c>
      <c r="Q52" s="21">
        <v>2023</v>
      </c>
      <c r="R52" s="21" t="s">
        <v>107</v>
      </c>
      <c r="S52" s="21">
        <v>2023</v>
      </c>
      <c r="T52" s="27" t="s">
        <v>115</v>
      </c>
      <c r="U52" s="28" t="s">
        <v>299</v>
      </c>
      <c r="V52" s="21">
        <v>2023</v>
      </c>
      <c r="W52" s="27" t="s">
        <v>91</v>
      </c>
      <c r="X52" s="21">
        <v>2023</v>
      </c>
      <c r="Y52" s="27" t="s">
        <v>93</v>
      </c>
      <c r="Z52" s="21" t="s">
        <v>58</v>
      </c>
      <c r="AA52" s="27" t="s">
        <v>93</v>
      </c>
      <c r="AB52" s="28" t="s">
        <v>58</v>
      </c>
      <c r="AC52" s="27" t="s">
        <v>130</v>
      </c>
      <c r="AD52" s="28" t="s">
        <v>158</v>
      </c>
      <c r="AE52" s="21" t="s">
        <v>171</v>
      </c>
      <c r="AF52" s="29">
        <v>1</v>
      </c>
      <c r="AG52" s="29">
        <v>348277</v>
      </c>
      <c r="AH52" s="29" t="s">
        <v>62</v>
      </c>
      <c r="AI52" s="21">
        <v>0</v>
      </c>
      <c r="AJ52" s="29">
        <v>0</v>
      </c>
      <c r="AK52" s="21"/>
      <c r="AL52" s="27" t="s">
        <v>173</v>
      </c>
      <c r="AM52" s="21" t="s">
        <v>63</v>
      </c>
      <c r="AN52" s="21" t="s">
        <v>64</v>
      </c>
      <c r="AO52" s="27"/>
    </row>
    <row r="53" spans="1:41" s="19" customFormat="1" ht="80.25" customHeight="1" x14ac:dyDescent="0.2">
      <c r="A53" s="21" t="s">
        <v>309</v>
      </c>
      <c r="B53" s="21"/>
      <c r="C53" s="21" t="s">
        <v>310</v>
      </c>
      <c r="D53" s="65" t="s">
        <v>311</v>
      </c>
      <c r="E53" s="21">
        <v>796</v>
      </c>
      <c r="F53" s="22" t="s">
        <v>194</v>
      </c>
      <c r="G53" s="21">
        <v>1</v>
      </c>
      <c r="H53" s="21">
        <v>1</v>
      </c>
      <c r="I53" s="13" t="s">
        <v>312</v>
      </c>
      <c r="J53" s="21" t="s">
        <v>54</v>
      </c>
      <c r="K53" s="21"/>
      <c r="L53" s="23">
        <v>35000000000</v>
      </c>
      <c r="M53" s="21" t="s">
        <v>157</v>
      </c>
      <c r="N53" s="24">
        <v>10800</v>
      </c>
      <c r="O53" s="25">
        <v>10800</v>
      </c>
      <c r="P53" s="26">
        <f t="shared" si="35"/>
        <v>10800000</v>
      </c>
      <c r="Q53" s="21">
        <v>2023</v>
      </c>
      <c r="R53" s="21" t="s">
        <v>107</v>
      </c>
      <c r="S53" s="21">
        <v>2023</v>
      </c>
      <c r="T53" s="27" t="s">
        <v>115</v>
      </c>
      <c r="U53" s="28" t="s">
        <v>299</v>
      </c>
      <c r="V53" s="21">
        <v>2023</v>
      </c>
      <c r="W53" s="27" t="s">
        <v>91</v>
      </c>
      <c r="X53" s="21">
        <v>2023</v>
      </c>
      <c r="Y53" s="27" t="s">
        <v>93</v>
      </c>
      <c r="Z53" s="21" t="s">
        <v>58</v>
      </c>
      <c r="AA53" s="27" t="s">
        <v>93</v>
      </c>
      <c r="AB53" s="28" t="s">
        <v>58</v>
      </c>
      <c r="AC53" s="27" t="s">
        <v>59</v>
      </c>
      <c r="AD53" s="28" t="s">
        <v>60</v>
      </c>
      <c r="AE53" s="21" t="s">
        <v>61</v>
      </c>
      <c r="AF53" s="29">
        <v>0</v>
      </c>
      <c r="AG53" s="29">
        <v>348346</v>
      </c>
      <c r="AH53" s="29" t="s">
        <v>62</v>
      </c>
      <c r="AI53" s="29">
        <v>1</v>
      </c>
      <c r="AJ53" s="29">
        <v>0</v>
      </c>
      <c r="AK53" s="21"/>
      <c r="AL53" s="27"/>
      <c r="AM53" s="21" t="s">
        <v>63</v>
      </c>
      <c r="AN53" s="21" t="s">
        <v>64</v>
      </c>
      <c r="AO53" s="27"/>
    </row>
    <row r="54" spans="1:41" s="19" customFormat="1" ht="70.5" customHeight="1" x14ac:dyDescent="0.2">
      <c r="A54" s="21" t="s">
        <v>313</v>
      </c>
      <c r="B54" s="21"/>
      <c r="C54" s="21" t="s">
        <v>314</v>
      </c>
      <c r="D54" s="21" t="s">
        <v>315</v>
      </c>
      <c r="E54" s="21">
        <v>796</v>
      </c>
      <c r="F54" s="22" t="s">
        <v>194</v>
      </c>
      <c r="G54" s="21">
        <v>10</v>
      </c>
      <c r="H54" s="21">
        <v>1</v>
      </c>
      <c r="I54" s="13" t="s">
        <v>316</v>
      </c>
      <c r="J54" s="21" t="s">
        <v>54</v>
      </c>
      <c r="K54" s="21"/>
      <c r="L54" s="23">
        <v>35000000000</v>
      </c>
      <c r="M54" s="21" t="s">
        <v>157</v>
      </c>
      <c r="N54" s="24">
        <v>12450</v>
      </c>
      <c r="O54" s="25">
        <v>12450</v>
      </c>
      <c r="P54" s="26">
        <f t="shared" si="35"/>
        <v>12450000</v>
      </c>
      <c r="Q54" s="21">
        <v>2023</v>
      </c>
      <c r="R54" s="21" t="s">
        <v>107</v>
      </c>
      <c r="S54" s="21">
        <v>2023</v>
      </c>
      <c r="T54" s="27" t="s">
        <v>115</v>
      </c>
      <c r="U54" s="28" t="s">
        <v>299</v>
      </c>
      <c r="V54" s="21">
        <v>2023</v>
      </c>
      <c r="W54" s="27" t="s">
        <v>91</v>
      </c>
      <c r="X54" s="21">
        <v>2023</v>
      </c>
      <c r="Y54" s="27" t="s">
        <v>93</v>
      </c>
      <c r="Z54" s="21" t="s">
        <v>58</v>
      </c>
      <c r="AA54" s="27" t="s">
        <v>93</v>
      </c>
      <c r="AB54" s="28" t="s">
        <v>58</v>
      </c>
      <c r="AC54" s="27" t="s">
        <v>124</v>
      </c>
      <c r="AD54" s="28" t="s">
        <v>129</v>
      </c>
      <c r="AE54" s="21" t="s">
        <v>171</v>
      </c>
      <c r="AF54" s="29">
        <v>1</v>
      </c>
      <c r="AG54" s="29">
        <v>348277</v>
      </c>
      <c r="AH54" s="29" t="s">
        <v>62</v>
      </c>
      <c r="AI54" s="21">
        <v>0</v>
      </c>
      <c r="AJ54" s="29">
        <v>0</v>
      </c>
      <c r="AK54" s="21"/>
      <c r="AL54" s="27" t="s">
        <v>173</v>
      </c>
      <c r="AM54" s="21" t="s">
        <v>63</v>
      </c>
      <c r="AN54" s="21" t="s">
        <v>64</v>
      </c>
      <c r="AO54" s="27"/>
    </row>
    <row r="55" spans="1:41" s="19" customFormat="1" ht="58.5" customHeight="1" x14ac:dyDescent="0.2">
      <c r="A55" s="21" t="s">
        <v>317</v>
      </c>
      <c r="B55" s="21"/>
      <c r="C55" s="21" t="s">
        <v>296</v>
      </c>
      <c r="D55" s="21" t="s">
        <v>318</v>
      </c>
      <c r="E55" s="21">
        <v>796</v>
      </c>
      <c r="F55" s="22" t="s">
        <v>194</v>
      </c>
      <c r="G55" s="21">
        <v>15</v>
      </c>
      <c r="H55" s="21">
        <v>1</v>
      </c>
      <c r="I55" s="13" t="s">
        <v>319</v>
      </c>
      <c r="J55" s="21" t="s">
        <v>54</v>
      </c>
      <c r="K55" s="21"/>
      <c r="L55" s="23">
        <v>64000000000</v>
      </c>
      <c r="M55" s="21" t="s">
        <v>286</v>
      </c>
      <c r="N55" s="24">
        <v>72</v>
      </c>
      <c r="O55" s="25">
        <v>72</v>
      </c>
      <c r="P55" s="26">
        <f t="shared" si="35"/>
        <v>72000</v>
      </c>
      <c r="Q55" s="21">
        <v>2023</v>
      </c>
      <c r="R55" s="21" t="s">
        <v>105</v>
      </c>
      <c r="S55" s="21">
        <v>2023</v>
      </c>
      <c r="T55" s="27" t="s">
        <v>107</v>
      </c>
      <c r="U55" s="28" t="s">
        <v>114</v>
      </c>
      <c r="V55" s="21">
        <v>2023</v>
      </c>
      <c r="W55" s="27" t="s">
        <v>115</v>
      </c>
      <c r="X55" s="21">
        <v>2023</v>
      </c>
      <c r="Y55" s="27" t="s">
        <v>91</v>
      </c>
      <c r="Z55" s="21" t="s">
        <v>58</v>
      </c>
      <c r="AA55" s="27" t="s">
        <v>91</v>
      </c>
      <c r="AB55" s="28" t="s">
        <v>58</v>
      </c>
      <c r="AC55" s="27" t="s">
        <v>124</v>
      </c>
      <c r="AD55" s="28" t="s">
        <v>129</v>
      </c>
      <c r="AE55" s="21" t="s">
        <v>164</v>
      </c>
      <c r="AF55" s="29">
        <v>0</v>
      </c>
      <c r="AG55" s="29">
        <v>376086</v>
      </c>
      <c r="AH55" s="29" t="s">
        <v>62</v>
      </c>
      <c r="AI55" s="29">
        <v>0</v>
      </c>
      <c r="AJ55" s="29">
        <v>0</v>
      </c>
      <c r="AK55" s="21"/>
      <c r="AL55" s="27"/>
      <c r="AM55" s="21" t="s">
        <v>63</v>
      </c>
      <c r="AN55" s="21" t="s">
        <v>64</v>
      </c>
      <c r="AO55" s="27"/>
    </row>
    <row r="56" spans="1:41" s="19" customFormat="1" ht="70.5" customHeight="1" x14ac:dyDescent="0.2">
      <c r="A56" s="21" t="s">
        <v>320</v>
      </c>
      <c r="B56" s="21"/>
      <c r="C56" s="21" t="s">
        <v>321</v>
      </c>
      <c r="D56" s="21" t="s">
        <v>322</v>
      </c>
      <c r="E56" s="21">
        <v>796</v>
      </c>
      <c r="F56" s="22" t="s">
        <v>194</v>
      </c>
      <c r="G56" s="21">
        <v>1</v>
      </c>
      <c r="H56" s="21">
        <v>1</v>
      </c>
      <c r="I56" s="13" t="s">
        <v>323</v>
      </c>
      <c r="J56" s="21" t="s">
        <v>54</v>
      </c>
      <c r="K56" s="21"/>
      <c r="L56" s="23">
        <v>64000000000</v>
      </c>
      <c r="M56" s="21" t="s">
        <v>286</v>
      </c>
      <c r="N56" s="24">
        <v>5624.5720000000001</v>
      </c>
      <c r="O56" s="25">
        <v>5624.5720000000001</v>
      </c>
      <c r="P56" s="26">
        <f t="shared" si="35"/>
        <v>5624572</v>
      </c>
      <c r="Q56" s="21">
        <v>2023</v>
      </c>
      <c r="R56" s="21" t="s">
        <v>105</v>
      </c>
      <c r="S56" s="21">
        <v>2023</v>
      </c>
      <c r="T56" s="27" t="s">
        <v>107</v>
      </c>
      <c r="U56" s="28" t="s">
        <v>114</v>
      </c>
      <c r="V56" s="21">
        <v>2023</v>
      </c>
      <c r="W56" s="27" t="s">
        <v>115</v>
      </c>
      <c r="X56" s="21">
        <v>2023</v>
      </c>
      <c r="Y56" s="27" t="s">
        <v>91</v>
      </c>
      <c r="Z56" s="21" t="s">
        <v>58</v>
      </c>
      <c r="AA56" s="27" t="s">
        <v>91</v>
      </c>
      <c r="AB56" s="28" t="s">
        <v>58</v>
      </c>
      <c r="AC56" s="27" t="s">
        <v>71</v>
      </c>
      <c r="AD56" s="28" t="s">
        <v>200</v>
      </c>
      <c r="AE56" s="21" t="s">
        <v>61</v>
      </c>
      <c r="AF56" s="29">
        <v>0</v>
      </c>
      <c r="AG56" s="29">
        <v>348346</v>
      </c>
      <c r="AH56" s="29" t="s">
        <v>62</v>
      </c>
      <c r="AI56" s="29">
        <v>0</v>
      </c>
      <c r="AJ56" s="29">
        <v>4</v>
      </c>
      <c r="AK56" s="21"/>
      <c r="AL56" s="27"/>
      <c r="AM56" s="21" t="s">
        <v>63</v>
      </c>
      <c r="AN56" s="21" t="s">
        <v>64</v>
      </c>
      <c r="AO56" s="27"/>
    </row>
    <row r="57" spans="1:41" s="19" customFormat="1" ht="58.5" customHeight="1" x14ac:dyDescent="0.2">
      <c r="A57" s="21" t="s">
        <v>324</v>
      </c>
      <c r="B57" s="21"/>
      <c r="C57" s="21" t="s">
        <v>325</v>
      </c>
      <c r="D57" s="21" t="s">
        <v>326</v>
      </c>
      <c r="E57" s="21">
        <v>642</v>
      </c>
      <c r="F57" s="22" t="s">
        <v>51</v>
      </c>
      <c r="G57" s="21">
        <v>1</v>
      </c>
      <c r="H57" s="21">
        <v>1</v>
      </c>
      <c r="I57" s="13" t="s">
        <v>327</v>
      </c>
      <c r="J57" s="21" t="s">
        <v>54</v>
      </c>
      <c r="K57" s="21"/>
      <c r="L57" s="23">
        <v>64000000000</v>
      </c>
      <c r="M57" s="21" t="s">
        <v>286</v>
      </c>
      <c r="N57" s="24">
        <v>317</v>
      </c>
      <c r="O57" s="25">
        <v>317</v>
      </c>
      <c r="P57" s="26">
        <f t="shared" si="35"/>
        <v>317000</v>
      </c>
      <c r="Q57" s="21">
        <v>2023</v>
      </c>
      <c r="R57" s="21" t="s">
        <v>107</v>
      </c>
      <c r="S57" s="21">
        <v>2023</v>
      </c>
      <c r="T57" s="27" t="s">
        <v>115</v>
      </c>
      <c r="U57" s="28" t="s">
        <v>299</v>
      </c>
      <c r="V57" s="21">
        <v>2023</v>
      </c>
      <c r="W57" s="27" t="s">
        <v>91</v>
      </c>
      <c r="X57" s="21">
        <v>2023</v>
      </c>
      <c r="Y57" s="27" t="s">
        <v>93</v>
      </c>
      <c r="Z57" s="21" t="s">
        <v>58</v>
      </c>
      <c r="AA57" s="27" t="s">
        <v>93</v>
      </c>
      <c r="AB57" s="28" t="s">
        <v>58</v>
      </c>
      <c r="AC57" s="27" t="s">
        <v>124</v>
      </c>
      <c r="AD57" s="28" t="s">
        <v>129</v>
      </c>
      <c r="AE57" s="21" t="s">
        <v>171</v>
      </c>
      <c r="AF57" s="29">
        <v>1</v>
      </c>
      <c r="AG57" s="29">
        <v>200611</v>
      </c>
      <c r="AH57" s="29" t="s">
        <v>62</v>
      </c>
      <c r="AI57" s="21">
        <v>1</v>
      </c>
      <c r="AJ57" s="29">
        <v>0</v>
      </c>
      <c r="AK57" s="21"/>
      <c r="AL57" s="27" t="s">
        <v>173</v>
      </c>
      <c r="AM57" s="21" t="s">
        <v>63</v>
      </c>
      <c r="AN57" s="21" t="s">
        <v>64</v>
      </c>
      <c r="AO57" s="27"/>
    </row>
    <row r="58" spans="1:41" s="19" customFormat="1" ht="62.25" customHeight="1" x14ac:dyDescent="0.2">
      <c r="A58" s="21" t="s">
        <v>328</v>
      </c>
      <c r="B58" s="21"/>
      <c r="C58" s="21" t="s">
        <v>329</v>
      </c>
      <c r="D58" s="21" t="s">
        <v>330</v>
      </c>
      <c r="E58" s="21">
        <v>642</v>
      </c>
      <c r="F58" s="22" t="s">
        <v>51</v>
      </c>
      <c r="G58" s="21">
        <v>1</v>
      </c>
      <c r="H58" s="21">
        <v>3</v>
      </c>
      <c r="I58" s="13" t="s">
        <v>331</v>
      </c>
      <c r="J58" s="21" t="s">
        <v>54</v>
      </c>
      <c r="K58" s="21"/>
      <c r="L58" s="23" t="s">
        <v>332</v>
      </c>
      <c r="M58" s="21" t="s">
        <v>333</v>
      </c>
      <c r="N58" s="24">
        <v>1500</v>
      </c>
      <c r="O58" s="25">
        <v>500</v>
      </c>
      <c r="P58" s="26">
        <f t="shared" si="35"/>
        <v>1500000</v>
      </c>
      <c r="Q58" s="21">
        <v>2023</v>
      </c>
      <c r="R58" s="21" t="s">
        <v>91</v>
      </c>
      <c r="S58" s="21">
        <v>2023</v>
      </c>
      <c r="T58" s="27" t="s">
        <v>93</v>
      </c>
      <c r="U58" s="28" t="s">
        <v>123</v>
      </c>
      <c r="V58" s="21">
        <v>2023</v>
      </c>
      <c r="W58" s="27" t="s">
        <v>124</v>
      </c>
      <c r="X58" s="21">
        <v>2023</v>
      </c>
      <c r="Y58" s="27" t="s">
        <v>130</v>
      </c>
      <c r="Z58" s="21" t="s">
        <v>58</v>
      </c>
      <c r="AA58" s="27" t="s">
        <v>71</v>
      </c>
      <c r="AB58" s="28" t="s">
        <v>70</v>
      </c>
      <c r="AC58" s="27" t="s">
        <v>71</v>
      </c>
      <c r="AD58" s="28" t="s">
        <v>72</v>
      </c>
      <c r="AE58" s="21" t="s">
        <v>171</v>
      </c>
      <c r="AF58" s="29">
        <v>1</v>
      </c>
      <c r="AG58" s="29">
        <v>200611</v>
      </c>
      <c r="AH58" s="29" t="s">
        <v>62</v>
      </c>
      <c r="AI58" s="21">
        <v>1</v>
      </c>
      <c r="AJ58" s="29">
        <v>0</v>
      </c>
      <c r="AK58" s="21" t="s">
        <v>334</v>
      </c>
      <c r="AL58" s="27" t="s">
        <v>173</v>
      </c>
      <c r="AM58" s="21" t="s">
        <v>63</v>
      </c>
      <c r="AN58" s="21" t="s">
        <v>64</v>
      </c>
      <c r="AO58" s="27"/>
    </row>
    <row r="59" spans="1:41" s="19" customFormat="1" ht="60" customHeight="1" x14ac:dyDescent="0.2">
      <c r="A59" s="21" t="s">
        <v>335</v>
      </c>
      <c r="B59" s="21"/>
      <c r="C59" s="21" t="s">
        <v>336</v>
      </c>
      <c r="D59" s="21" t="s">
        <v>337</v>
      </c>
      <c r="E59" s="21">
        <v>642</v>
      </c>
      <c r="F59" s="22" t="s">
        <v>51</v>
      </c>
      <c r="G59" s="21">
        <v>1</v>
      </c>
      <c r="H59" s="21">
        <v>1</v>
      </c>
      <c r="I59" s="13" t="s">
        <v>338</v>
      </c>
      <c r="J59" s="21" t="s">
        <v>54</v>
      </c>
      <c r="K59" s="21"/>
      <c r="L59" s="23">
        <v>64000000000</v>
      </c>
      <c r="M59" s="21" t="s">
        <v>286</v>
      </c>
      <c r="N59" s="24">
        <v>422</v>
      </c>
      <c r="O59" s="25">
        <v>422</v>
      </c>
      <c r="P59" s="26">
        <f t="shared" si="35"/>
        <v>422000</v>
      </c>
      <c r="Q59" s="21">
        <v>2023</v>
      </c>
      <c r="R59" s="21" t="s">
        <v>107</v>
      </c>
      <c r="S59" s="21">
        <v>2023</v>
      </c>
      <c r="T59" s="27" t="s">
        <v>115</v>
      </c>
      <c r="U59" s="28" t="s">
        <v>299</v>
      </c>
      <c r="V59" s="21">
        <v>2023</v>
      </c>
      <c r="W59" s="27" t="s">
        <v>91</v>
      </c>
      <c r="X59" s="21">
        <v>2023</v>
      </c>
      <c r="Y59" s="27" t="s">
        <v>93</v>
      </c>
      <c r="Z59" s="21" t="s">
        <v>58</v>
      </c>
      <c r="AA59" s="27" t="s">
        <v>93</v>
      </c>
      <c r="AB59" s="28" t="s">
        <v>58</v>
      </c>
      <c r="AC59" s="27" t="s">
        <v>71</v>
      </c>
      <c r="AD59" s="28" t="s">
        <v>200</v>
      </c>
      <c r="AE59" s="21" t="s">
        <v>171</v>
      </c>
      <c r="AF59" s="29">
        <v>1</v>
      </c>
      <c r="AG59" s="29">
        <v>348277</v>
      </c>
      <c r="AH59" s="29" t="s">
        <v>62</v>
      </c>
      <c r="AI59" s="35">
        <v>1</v>
      </c>
      <c r="AJ59" s="29">
        <v>0</v>
      </c>
      <c r="AK59" s="21"/>
      <c r="AL59" s="27" t="s">
        <v>173</v>
      </c>
      <c r="AM59" s="21" t="s">
        <v>63</v>
      </c>
      <c r="AN59" s="21" t="s">
        <v>64</v>
      </c>
      <c r="AO59" s="27"/>
    </row>
    <row r="60" spans="1:41" s="19" customFormat="1" ht="51" customHeight="1" x14ac:dyDescent="0.2">
      <c r="A60" s="21" t="s">
        <v>339</v>
      </c>
      <c r="B60" s="21"/>
      <c r="C60" s="21" t="s">
        <v>340</v>
      </c>
      <c r="D60" s="21" t="s">
        <v>341</v>
      </c>
      <c r="E60" s="21">
        <v>642</v>
      </c>
      <c r="F60" s="22" t="s">
        <v>51</v>
      </c>
      <c r="G60" s="21">
        <v>1</v>
      </c>
      <c r="H60" s="21">
        <v>3</v>
      </c>
      <c r="I60" s="13" t="s">
        <v>342</v>
      </c>
      <c r="J60" s="21" t="s">
        <v>54</v>
      </c>
      <c r="K60" s="21"/>
      <c r="L60" s="23" t="s">
        <v>343</v>
      </c>
      <c r="M60" s="21" t="s">
        <v>55</v>
      </c>
      <c r="N60" s="24">
        <v>1267</v>
      </c>
      <c r="O60" s="25">
        <v>500</v>
      </c>
      <c r="P60" s="26">
        <f t="shared" si="35"/>
        <v>1267000</v>
      </c>
      <c r="Q60" s="21">
        <v>2023</v>
      </c>
      <c r="R60" s="21" t="s">
        <v>115</v>
      </c>
      <c r="S60" s="21">
        <v>2023</v>
      </c>
      <c r="T60" s="27" t="s">
        <v>344</v>
      </c>
      <c r="U60" s="28" t="s">
        <v>92</v>
      </c>
      <c r="V60" s="21">
        <v>2023</v>
      </c>
      <c r="W60" s="27" t="s">
        <v>91</v>
      </c>
      <c r="X60" s="21">
        <v>2023</v>
      </c>
      <c r="Y60" s="27" t="s">
        <v>93</v>
      </c>
      <c r="Z60" s="21" t="s">
        <v>58</v>
      </c>
      <c r="AA60" s="27" t="s">
        <v>124</v>
      </c>
      <c r="AB60" s="28" t="s">
        <v>70</v>
      </c>
      <c r="AC60" s="27" t="s">
        <v>124</v>
      </c>
      <c r="AD60" s="28" t="s">
        <v>131</v>
      </c>
      <c r="AE60" s="21" t="s">
        <v>171</v>
      </c>
      <c r="AF60" s="29">
        <v>1</v>
      </c>
      <c r="AG60" s="29">
        <v>348277</v>
      </c>
      <c r="AH60" s="29" t="s">
        <v>62</v>
      </c>
      <c r="AI60" s="21">
        <v>0</v>
      </c>
      <c r="AJ60" s="29">
        <v>0</v>
      </c>
      <c r="AK60" s="21" t="s">
        <v>345</v>
      </c>
      <c r="AL60" s="27" t="s">
        <v>173</v>
      </c>
      <c r="AM60" s="21" t="s">
        <v>63</v>
      </c>
      <c r="AN60" s="21" t="s">
        <v>64</v>
      </c>
      <c r="AO60" s="27"/>
    </row>
    <row r="61" spans="1:41" s="19" customFormat="1" ht="89.25" x14ac:dyDescent="0.2">
      <c r="A61" s="21" t="s">
        <v>346</v>
      </c>
      <c r="B61" s="21"/>
      <c r="C61" s="21" t="s">
        <v>288</v>
      </c>
      <c r="D61" s="21" t="s">
        <v>347</v>
      </c>
      <c r="E61" s="21">
        <v>642</v>
      </c>
      <c r="F61" s="22" t="s">
        <v>51</v>
      </c>
      <c r="G61" s="21">
        <v>6772</v>
      </c>
      <c r="H61" s="21">
        <v>1</v>
      </c>
      <c r="I61" s="13" t="s">
        <v>348</v>
      </c>
      <c r="J61" s="21" t="s">
        <v>54</v>
      </c>
      <c r="K61" s="21"/>
      <c r="L61" s="23" t="s">
        <v>349</v>
      </c>
      <c r="M61" s="21" t="s">
        <v>350</v>
      </c>
      <c r="N61" s="24">
        <v>3441.62</v>
      </c>
      <c r="O61" s="25">
        <v>3441.62</v>
      </c>
      <c r="P61" s="26">
        <f>N61*1000</f>
        <v>3441620</v>
      </c>
      <c r="Q61" s="21">
        <v>2023</v>
      </c>
      <c r="R61" s="21" t="s">
        <v>130</v>
      </c>
      <c r="S61" s="21">
        <v>2023</v>
      </c>
      <c r="T61" s="27" t="s">
        <v>71</v>
      </c>
      <c r="U61" s="28" t="s">
        <v>200</v>
      </c>
      <c r="V61" s="21">
        <v>2023</v>
      </c>
      <c r="W61" s="27" t="s">
        <v>68</v>
      </c>
      <c r="X61" s="21">
        <v>2023</v>
      </c>
      <c r="Y61" s="27" t="s">
        <v>59</v>
      </c>
      <c r="Z61" s="21">
        <v>2023</v>
      </c>
      <c r="AA61" s="27" t="s">
        <v>78</v>
      </c>
      <c r="AB61" s="28" t="s">
        <v>58</v>
      </c>
      <c r="AC61" s="27" t="s">
        <v>78</v>
      </c>
      <c r="AD61" s="28" t="s">
        <v>79</v>
      </c>
      <c r="AE61" s="21" t="s">
        <v>171</v>
      </c>
      <c r="AF61" s="29">
        <v>1</v>
      </c>
      <c r="AG61" s="29">
        <v>200611</v>
      </c>
      <c r="AH61" s="29" t="s">
        <v>62</v>
      </c>
      <c r="AI61" s="21">
        <v>1</v>
      </c>
      <c r="AJ61" s="29">
        <v>0</v>
      </c>
      <c r="AK61" s="21"/>
      <c r="AL61" s="27" t="s">
        <v>173</v>
      </c>
      <c r="AM61" s="21" t="s">
        <v>63</v>
      </c>
      <c r="AN61" s="21" t="s">
        <v>64</v>
      </c>
      <c r="AO61" s="27"/>
    </row>
    <row r="62" spans="1:41" s="19" customFormat="1" ht="89.25" x14ac:dyDescent="0.2">
      <c r="A62" s="21" t="s">
        <v>351</v>
      </c>
      <c r="B62" s="21"/>
      <c r="C62" s="21" t="s">
        <v>352</v>
      </c>
      <c r="D62" s="21" t="s">
        <v>353</v>
      </c>
      <c r="E62" s="21">
        <v>796</v>
      </c>
      <c r="F62" s="22" t="s">
        <v>194</v>
      </c>
      <c r="G62" s="21">
        <v>163</v>
      </c>
      <c r="H62" s="21">
        <v>1</v>
      </c>
      <c r="I62" s="13" t="s">
        <v>354</v>
      </c>
      <c r="J62" s="21" t="s">
        <v>54</v>
      </c>
      <c r="K62" s="21"/>
      <c r="L62" s="23">
        <v>45000000000</v>
      </c>
      <c r="M62" s="21" t="s">
        <v>85</v>
      </c>
      <c r="N62" s="24">
        <v>2163.36</v>
      </c>
      <c r="O62" s="25">
        <v>2163.36</v>
      </c>
      <c r="P62" s="26">
        <f t="shared" ref="P62" si="36">N62*1000</f>
        <v>2163360</v>
      </c>
      <c r="Q62" s="21">
        <v>2023</v>
      </c>
      <c r="R62" s="21" t="s">
        <v>107</v>
      </c>
      <c r="S62" s="21">
        <v>2023</v>
      </c>
      <c r="T62" s="27" t="s">
        <v>115</v>
      </c>
      <c r="U62" s="28" t="s">
        <v>299</v>
      </c>
      <c r="V62" s="21">
        <v>2023</v>
      </c>
      <c r="W62" s="27" t="s">
        <v>91</v>
      </c>
      <c r="X62" s="21">
        <v>2023</v>
      </c>
      <c r="Y62" s="27" t="s">
        <v>93</v>
      </c>
      <c r="Z62" s="21">
        <v>2023</v>
      </c>
      <c r="AA62" s="27" t="s">
        <v>124</v>
      </c>
      <c r="AB62" s="28" t="s">
        <v>58</v>
      </c>
      <c r="AC62" s="27" t="s">
        <v>124</v>
      </c>
      <c r="AD62" s="28" t="s">
        <v>129</v>
      </c>
      <c r="AE62" s="21" t="s">
        <v>171</v>
      </c>
      <c r="AF62" s="29">
        <v>1</v>
      </c>
      <c r="AG62" s="29">
        <v>200611</v>
      </c>
      <c r="AH62" s="29" t="s">
        <v>62</v>
      </c>
      <c r="AI62" s="21">
        <v>1</v>
      </c>
      <c r="AJ62" s="29">
        <v>0</v>
      </c>
      <c r="AK62" s="21"/>
      <c r="AL62" s="27" t="s">
        <v>173</v>
      </c>
      <c r="AM62" s="21" t="s">
        <v>63</v>
      </c>
      <c r="AN62" s="21" t="s">
        <v>64</v>
      </c>
      <c r="AO62" s="27"/>
    </row>
    <row r="63" spans="1:41" s="19" customFormat="1" ht="89.25" x14ac:dyDescent="0.2">
      <c r="A63" s="21" t="s">
        <v>355</v>
      </c>
      <c r="B63" s="21"/>
      <c r="C63" s="21" t="s">
        <v>356</v>
      </c>
      <c r="D63" s="21" t="s">
        <v>357</v>
      </c>
      <c r="E63" s="21">
        <v>796</v>
      </c>
      <c r="F63" s="22" t="s">
        <v>194</v>
      </c>
      <c r="G63" s="21">
        <v>304</v>
      </c>
      <c r="H63" s="21">
        <v>1</v>
      </c>
      <c r="I63" s="13" t="s">
        <v>358</v>
      </c>
      <c r="J63" s="21" t="s">
        <v>54</v>
      </c>
      <c r="K63" s="21"/>
      <c r="L63" s="23" t="s">
        <v>349</v>
      </c>
      <c r="M63" s="21" t="s">
        <v>350</v>
      </c>
      <c r="N63" s="24">
        <v>2803.75</v>
      </c>
      <c r="O63" s="25">
        <v>2803.75</v>
      </c>
      <c r="P63" s="26">
        <f>N63*1000</f>
        <v>2803750</v>
      </c>
      <c r="Q63" s="21">
        <v>2023</v>
      </c>
      <c r="R63" s="21" t="s">
        <v>93</v>
      </c>
      <c r="S63" s="21">
        <v>2023</v>
      </c>
      <c r="T63" s="27" t="s">
        <v>124</v>
      </c>
      <c r="U63" s="28" t="s">
        <v>129</v>
      </c>
      <c r="V63" s="21">
        <v>2023</v>
      </c>
      <c r="W63" s="27" t="s">
        <v>130</v>
      </c>
      <c r="X63" s="21">
        <v>2023</v>
      </c>
      <c r="Y63" s="27" t="s">
        <v>71</v>
      </c>
      <c r="Z63" s="21">
        <v>2023</v>
      </c>
      <c r="AA63" s="27" t="s">
        <v>68</v>
      </c>
      <c r="AB63" s="28" t="s">
        <v>58</v>
      </c>
      <c r="AC63" s="27" t="s">
        <v>68</v>
      </c>
      <c r="AD63" s="28" t="s">
        <v>69</v>
      </c>
      <c r="AE63" s="21" t="s">
        <v>171</v>
      </c>
      <c r="AF63" s="29">
        <v>1</v>
      </c>
      <c r="AG63" s="29">
        <v>348277</v>
      </c>
      <c r="AH63" s="29" t="s">
        <v>62</v>
      </c>
      <c r="AI63" s="21">
        <v>0</v>
      </c>
      <c r="AJ63" s="29">
        <v>0</v>
      </c>
      <c r="AK63" s="21"/>
      <c r="AL63" s="27" t="s">
        <v>173</v>
      </c>
      <c r="AM63" s="21" t="s">
        <v>63</v>
      </c>
      <c r="AN63" s="21" t="s">
        <v>64</v>
      </c>
      <c r="AO63" s="27"/>
    </row>
    <row r="64" spans="1:41" s="19" customFormat="1" ht="89.25" x14ac:dyDescent="0.2">
      <c r="A64" s="21" t="s">
        <v>359</v>
      </c>
      <c r="B64" s="21"/>
      <c r="C64" s="21" t="s">
        <v>360</v>
      </c>
      <c r="D64" s="21" t="s">
        <v>361</v>
      </c>
      <c r="E64" s="21">
        <v>642</v>
      </c>
      <c r="F64" s="22" t="s">
        <v>51</v>
      </c>
      <c r="G64" s="21">
        <v>1</v>
      </c>
      <c r="H64" s="21">
        <v>1</v>
      </c>
      <c r="I64" s="13" t="s">
        <v>362</v>
      </c>
      <c r="J64" s="21" t="s">
        <v>54</v>
      </c>
      <c r="K64" s="21"/>
      <c r="L64" s="23" t="s">
        <v>349</v>
      </c>
      <c r="M64" s="21" t="s">
        <v>350</v>
      </c>
      <c r="N64" s="24">
        <v>9335.5499999999993</v>
      </c>
      <c r="O64" s="25">
        <v>9335.5499999999993</v>
      </c>
      <c r="P64" s="26">
        <f>N64*1000</f>
        <v>9335550</v>
      </c>
      <c r="Q64" s="21">
        <v>2023</v>
      </c>
      <c r="R64" s="21" t="s">
        <v>107</v>
      </c>
      <c r="S64" s="21">
        <v>2023</v>
      </c>
      <c r="T64" s="27" t="s">
        <v>115</v>
      </c>
      <c r="U64" s="28" t="s">
        <v>299</v>
      </c>
      <c r="V64" s="21">
        <v>2023</v>
      </c>
      <c r="W64" s="27" t="s">
        <v>91</v>
      </c>
      <c r="X64" s="21">
        <v>2023</v>
      </c>
      <c r="Y64" s="27" t="s">
        <v>93</v>
      </c>
      <c r="Z64" s="21">
        <v>2023</v>
      </c>
      <c r="AA64" s="27" t="s">
        <v>124</v>
      </c>
      <c r="AB64" s="28" t="s">
        <v>58</v>
      </c>
      <c r="AC64" s="27" t="s">
        <v>124</v>
      </c>
      <c r="AD64" s="28" t="s">
        <v>129</v>
      </c>
      <c r="AE64" s="21" t="s">
        <v>171</v>
      </c>
      <c r="AF64" s="29">
        <v>1</v>
      </c>
      <c r="AG64" s="29">
        <v>348277</v>
      </c>
      <c r="AH64" s="29" t="s">
        <v>62</v>
      </c>
      <c r="AI64" s="21">
        <v>0</v>
      </c>
      <c r="AJ64" s="29">
        <v>0</v>
      </c>
      <c r="AK64" s="21"/>
      <c r="AL64" s="27" t="s">
        <v>173</v>
      </c>
      <c r="AM64" s="21" t="s">
        <v>63</v>
      </c>
      <c r="AN64" s="21" t="s">
        <v>64</v>
      </c>
      <c r="AO64" s="27"/>
    </row>
    <row r="65" spans="1:41" s="19" customFormat="1" ht="89.25" x14ac:dyDescent="0.2">
      <c r="A65" s="21" t="s">
        <v>363</v>
      </c>
      <c r="B65" s="21"/>
      <c r="C65" s="21" t="s">
        <v>364</v>
      </c>
      <c r="D65" s="21" t="s">
        <v>365</v>
      </c>
      <c r="E65" s="21">
        <v>796</v>
      </c>
      <c r="F65" s="22" t="s">
        <v>194</v>
      </c>
      <c r="G65" s="21">
        <v>3760</v>
      </c>
      <c r="H65" s="21">
        <v>1</v>
      </c>
      <c r="I65" s="13" t="s">
        <v>366</v>
      </c>
      <c r="J65" s="21" t="s">
        <v>54</v>
      </c>
      <c r="K65" s="21"/>
      <c r="L65" s="23">
        <v>45000000000</v>
      </c>
      <c r="M65" s="21" t="s">
        <v>85</v>
      </c>
      <c r="N65" s="24">
        <v>2734.21</v>
      </c>
      <c r="O65" s="25">
        <v>2734.21</v>
      </c>
      <c r="P65" s="26">
        <f>N65*1000</f>
        <v>2734210</v>
      </c>
      <c r="Q65" s="21">
        <v>2023</v>
      </c>
      <c r="R65" s="21" t="s">
        <v>105</v>
      </c>
      <c r="S65" s="21">
        <v>2023</v>
      </c>
      <c r="T65" s="27" t="s">
        <v>107</v>
      </c>
      <c r="U65" s="28" t="s">
        <v>114</v>
      </c>
      <c r="V65" s="21">
        <v>2023</v>
      </c>
      <c r="W65" s="27" t="s">
        <v>115</v>
      </c>
      <c r="X65" s="21">
        <v>2023</v>
      </c>
      <c r="Y65" s="27" t="s">
        <v>91</v>
      </c>
      <c r="Z65" s="21">
        <v>2023</v>
      </c>
      <c r="AA65" s="27" t="s">
        <v>93</v>
      </c>
      <c r="AB65" s="28" t="s">
        <v>58</v>
      </c>
      <c r="AC65" s="27" t="s">
        <v>93</v>
      </c>
      <c r="AD65" s="28" t="s">
        <v>123</v>
      </c>
      <c r="AE65" s="21" t="s">
        <v>171</v>
      </c>
      <c r="AF65" s="29">
        <v>1</v>
      </c>
      <c r="AG65" s="29">
        <v>348277</v>
      </c>
      <c r="AH65" s="29" t="s">
        <v>62</v>
      </c>
      <c r="AI65" s="21">
        <v>0</v>
      </c>
      <c r="AJ65" s="29">
        <v>0</v>
      </c>
      <c r="AK65" s="21"/>
      <c r="AL65" s="27" t="s">
        <v>173</v>
      </c>
      <c r="AM65" s="21" t="s">
        <v>63</v>
      </c>
      <c r="AN65" s="21" t="s">
        <v>64</v>
      </c>
      <c r="AO65" s="27"/>
    </row>
    <row r="66" spans="1:41" s="19" customFormat="1" ht="89.25" x14ac:dyDescent="0.2">
      <c r="A66" s="21" t="s">
        <v>367</v>
      </c>
      <c r="B66" s="21"/>
      <c r="C66" s="21" t="s">
        <v>368</v>
      </c>
      <c r="D66" s="21" t="s">
        <v>347</v>
      </c>
      <c r="E66" s="21">
        <v>796</v>
      </c>
      <c r="F66" s="22" t="s">
        <v>194</v>
      </c>
      <c r="G66" s="21">
        <v>133</v>
      </c>
      <c r="H66" s="21">
        <v>1</v>
      </c>
      <c r="I66" s="13" t="s">
        <v>369</v>
      </c>
      <c r="J66" s="21" t="s">
        <v>54</v>
      </c>
      <c r="K66" s="21"/>
      <c r="L66" s="23" t="s">
        <v>349</v>
      </c>
      <c r="M66" s="21" t="s">
        <v>350</v>
      </c>
      <c r="N66" s="24">
        <v>2329.9299999999998</v>
      </c>
      <c r="O66" s="25">
        <v>2329.9299999999998</v>
      </c>
      <c r="P66" s="26">
        <f>N66*1000</f>
        <v>2329930</v>
      </c>
      <c r="Q66" s="21">
        <v>2023</v>
      </c>
      <c r="R66" s="21" t="s">
        <v>115</v>
      </c>
      <c r="S66" s="21">
        <v>2023</v>
      </c>
      <c r="T66" s="27" t="s">
        <v>91</v>
      </c>
      <c r="U66" s="28" t="s">
        <v>92</v>
      </c>
      <c r="V66" s="21">
        <v>2023</v>
      </c>
      <c r="W66" s="27" t="s">
        <v>93</v>
      </c>
      <c r="X66" s="21">
        <v>2023</v>
      </c>
      <c r="Y66" s="27" t="s">
        <v>124</v>
      </c>
      <c r="Z66" s="21">
        <v>2023</v>
      </c>
      <c r="AA66" s="27" t="s">
        <v>130</v>
      </c>
      <c r="AB66" s="28" t="s">
        <v>58</v>
      </c>
      <c r="AC66" s="27" t="s">
        <v>130</v>
      </c>
      <c r="AD66" s="28" t="s">
        <v>158</v>
      </c>
      <c r="AE66" s="21" t="s">
        <v>171</v>
      </c>
      <c r="AF66" s="29">
        <v>1</v>
      </c>
      <c r="AG66" s="29">
        <v>200611</v>
      </c>
      <c r="AH66" s="29" t="s">
        <v>62</v>
      </c>
      <c r="AI66" s="21">
        <v>1</v>
      </c>
      <c r="AJ66" s="29">
        <v>0</v>
      </c>
      <c r="AK66" s="21"/>
      <c r="AL66" s="27" t="s">
        <v>173</v>
      </c>
      <c r="AM66" s="21" t="s">
        <v>63</v>
      </c>
      <c r="AN66" s="21" t="s">
        <v>64</v>
      </c>
      <c r="AO66" s="27"/>
    </row>
    <row r="67" spans="1:41" s="19" customFormat="1" ht="89.25" x14ac:dyDescent="0.2">
      <c r="A67" s="21" t="s">
        <v>370</v>
      </c>
      <c r="B67" s="21"/>
      <c r="C67" s="28" t="s">
        <v>371</v>
      </c>
      <c r="D67" s="21" t="s">
        <v>347</v>
      </c>
      <c r="E67" s="21">
        <v>642</v>
      </c>
      <c r="F67" s="22" t="s">
        <v>51</v>
      </c>
      <c r="G67" s="21">
        <v>3335</v>
      </c>
      <c r="H67" s="21">
        <v>1</v>
      </c>
      <c r="I67" s="13" t="s">
        <v>372</v>
      </c>
      <c r="J67" s="21" t="s">
        <v>54</v>
      </c>
      <c r="K67" s="21"/>
      <c r="L67" s="23" t="s">
        <v>349</v>
      </c>
      <c r="M67" s="21" t="s">
        <v>350</v>
      </c>
      <c r="N67" s="24">
        <v>4441.01</v>
      </c>
      <c r="O67" s="25">
        <v>4441.01</v>
      </c>
      <c r="P67" s="26">
        <f t="shared" ref="P67" si="37">N67*1000</f>
        <v>4441010</v>
      </c>
      <c r="Q67" s="21">
        <v>2023</v>
      </c>
      <c r="R67" s="21" t="s">
        <v>124</v>
      </c>
      <c r="S67" s="21">
        <v>2023</v>
      </c>
      <c r="T67" s="27" t="s">
        <v>130</v>
      </c>
      <c r="U67" s="28" t="s">
        <v>158</v>
      </c>
      <c r="V67" s="21">
        <v>2023</v>
      </c>
      <c r="W67" s="27" t="s">
        <v>71</v>
      </c>
      <c r="X67" s="21">
        <v>2023</v>
      </c>
      <c r="Y67" s="27" t="s">
        <v>68</v>
      </c>
      <c r="Z67" s="21">
        <v>2023</v>
      </c>
      <c r="AA67" s="27" t="s">
        <v>59</v>
      </c>
      <c r="AB67" s="28" t="s">
        <v>58</v>
      </c>
      <c r="AC67" s="27" t="s">
        <v>59</v>
      </c>
      <c r="AD67" s="28" t="s">
        <v>60</v>
      </c>
      <c r="AE67" s="21" t="s">
        <v>171</v>
      </c>
      <c r="AF67" s="29">
        <v>1</v>
      </c>
      <c r="AG67" s="29">
        <v>200611</v>
      </c>
      <c r="AH67" s="29" t="s">
        <v>62</v>
      </c>
      <c r="AI67" s="21">
        <v>1</v>
      </c>
      <c r="AJ67" s="29">
        <v>0</v>
      </c>
      <c r="AK67" s="21"/>
      <c r="AL67" s="27" t="s">
        <v>173</v>
      </c>
      <c r="AM67" s="21" t="s">
        <v>63</v>
      </c>
      <c r="AN67" s="21" t="s">
        <v>64</v>
      </c>
      <c r="AO67" s="27"/>
    </row>
    <row r="68" spans="1:41" s="19" customFormat="1" ht="89.25" x14ac:dyDescent="0.2">
      <c r="A68" s="21" t="s">
        <v>373</v>
      </c>
      <c r="B68" s="21"/>
      <c r="C68" s="21" t="s">
        <v>352</v>
      </c>
      <c r="D68" s="21" t="s">
        <v>353</v>
      </c>
      <c r="E68" s="21">
        <v>642</v>
      </c>
      <c r="F68" s="22" t="s">
        <v>51</v>
      </c>
      <c r="G68" s="21">
        <v>7</v>
      </c>
      <c r="H68" s="21">
        <v>1</v>
      </c>
      <c r="I68" s="13" t="s">
        <v>374</v>
      </c>
      <c r="J68" s="21" t="s">
        <v>54</v>
      </c>
      <c r="K68" s="21"/>
      <c r="L68" s="23" t="s">
        <v>349</v>
      </c>
      <c r="M68" s="21" t="s">
        <v>350</v>
      </c>
      <c r="N68" s="24">
        <v>643.29999999999995</v>
      </c>
      <c r="O68" s="25">
        <v>643.29999999999995</v>
      </c>
      <c r="P68" s="26">
        <f>N68*1000</f>
        <v>643300</v>
      </c>
      <c r="Q68" s="21">
        <v>2023</v>
      </c>
      <c r="R68" s="21" t="s">
        <v>105</v>
      </c>
      <c r="S68" s="21">
        <v>2023</v>
      </c>
      <c r="T68" s="27" t="s">
        <v>107</v>
      </c>
      <c r="U68" s="28" t="s">
        <v>114</v>
      </c>
      <c r="V68" s="21">
        <v>2023</v>
      </c>
      <c r="W68" s="27" t="s">
        <v>115</v>
      </c>
      <c r="X68" s="21">
        <v>2023</v>
      </c>
      <c r="Y68" s="27" t="s">
        <v>91</v>
      </c>
      <c r="Z68" s="21">
        <v>2023</v>
      </c>
      <c r="AA68" s="27" t="s">
        <v>93</v>
      </c>
      <c r="AB68" s="28" t="s">
        <v>58</v>
      </c>
      <c r="AC68" s="27" t="s">
        <v>93</v>
      </c>
      <c r="AD68" s="28" t="s">
        <v>123</v>
      </c>
      <c r="AE68" s="21" t="s">
        <v>171</v>
      </c>
      <c r="AF68" s="29">
        <v>1</v>
      </c>
      <c r="AG68" s="29">
        <v>200611</v>
      </c>
      <c r="AH68" s="29" t="s">
        <v>62</v>
      </c>
      <c r="AI68" s="21">
        <v>1</v>
      </c>
      <c r="AJ68" s="29">
        <v>0</v>
      </c>
      <c r="AK68" s="21"/>
      <c r="AL68" s="27" t="s">
        <v>173</v>
      </c>
      <c r="AM68" s="21" t="s">
        <v>63</v>
      </c>
      <c r="AN68" s="21" t="s">
        <v>64</v>
      </c>
      <c r="AO68" s="27"/>
    </row>
    <row r="69" spans="1:41" s="19" customFormat="1" ht="89.25" x14ac:dyDescent="0.2">
      <c r="A69" s="21" t="s">
        <v>375</v>
      </c>
      <c r="B69" s="21"/>
      <c r="C69" s="21" t="s">
        <v>360</v>
      </c>
      <c r="D69" s="21" t="s">
        <v>376</v>
      </c>
      <c r="E69" s="21">
        <v>642</v>
      </c>
      <c r="F69" s="22" t="s">
        <v>51</v>
      </c>
      <c r="G69" s="21">
        <v>41</v>
      </c>
      <c r="H69" s="21">
        <v>1</v>
      </c>
      <c r="I69" s="13" t="s">
        <v>377</v>
      </c>
      <c r="J69" s="21" t="s">
        <v>54</v>
      </c>
      <c r="K69" s="21"/>
      <c r="L69" s="23">
        <v>45000000000</v>
      </c>
      <c r="M69" s="21" t="s">
        <v>85</v>
      </c>
      <c r="N69" s="24">
        <v>98996.43</v>
      </c>
      <c r="O69" s="25">
        <v>98996.43</v>
      </c>
      <c r="P69" s="26">
        <f>N69*1000</f>
        <v>98996430</v>
      </c>
      <c r="Q69" s="21">
        <v>2023</v>
      </c>
      <c r="R69" s="21" t="s">
        <v>93</v>
      </c>
      <c r="S69" s="21">
        <v>2023</v>
      </c>
      <c r="T69" s="27" t="s">
        <v>124</v>
      </c>
      <c r="U69" s="28" t="s">
        <v>129</v>
      </c>
      <c r="V69" s="21">
        <v>2023</v>
      </c>
      <c r="W69" s="27" t="s">
        <v>130</v>
      </c>
      <c r="X69" s="21">
        <v>2023</v>
      </c>
      <c r="Y69" s="27" t="s">
        <v>71</v>
      </c>
      <c r="Z69" s="21">
        <v>2023</v>
      </c>
      <c r="AA69" s="27" t="s">
        <v>68</v>
      </c>
      <c r="AB69" s="28" t="s">
        <v>58</v>
      </c>
      <c r="AC69" s="27" t="s">
        <v>68</v>
      </c>
      <c r="AD69" s="28" t="s">
        <v>69</v>
      </c>
      <c r="AE69" s="21" t="s">
        <v>219</v>
      </c>
      <c r="AF69" s="29">
        <v>1</v>
      </c>
      <c r="AG69" s="29">
        <v>348014</v>
      </c>
      <c r="AH69" s="29" t="s">
        <v>62</v>
      </c>
      <c r="AI69" s="21">
        <v>0</v>
      </c>
      <c r="AJ69" s="29">
        <v>0</v>
      </c>
      <c r="AK69" s="21"/>
      <c r="AL69" s="27" t="s">
        <v>173</v>
      </c>
      <c r="AM69" s="21" t="s">
        <v>63</v>
      </c>
      <c r="AN69" s="21" t="s">
        <v>64</v>
      </c>
      <c r="AO69" s="27"/>
    </row>
    <row r="70" spans="1:41" s="19" customFormat="1" ht="89.25" x14ac:dyDescent="0.2">
      <c r="A70" s="21" t="s">
        <v>378</v>
      </c>
      <c r="B70" s="21"/>
      <c r="C70" s="21" t="s">
        <v>379</v>
      </c>
      <c r="D70" s="21" t="s">
        <v>380</v>
      </c>
      <c r="E70" s="21">
        <v>642</v>
      </c>
      <c r="F70" s="22" t="s">
        <v>51</v>
      </c>
      <c r="G70" s="21">
        <v>11</v>
      </c>
      <c r="H70" s="21">
        <v>1</v>
      </c>
      <c r="I70" s="13" t="s">
        <v>381</v>
      </c>
      <c r="J70" s="21" t="s">
        <v>54</v>
      </c>
      <c r="K70" s="21"/>
      <c r="L70" s="23">
        <v>45000000000</v>
      </c>
      <c r="M70" s="21" t="s">
        <v>85</v>
      </c>
      <c r="N70" s="24">
        <v>10411.52</v>
      </c>
      <c r="O70" s="25">
        <v>10411.52</v>
      </c>
      <c r="P70" s="26">
        <f t="shared" ref="P70" si="38">N70*1000</f>
        <v>10411520</v>
      </c>
      <c r="Q70" s="21">
        <v>2023</v>
      </c>
      <c r="R70" s="21" t="s">
        <v>105</v>
      </c>
      <c r="S70" s="21">
        <v>2023</v>
      </c>
      <c r="T70" s="27" t="s">
        <v>107</v>
      </c>
      <c r="U70" s="28" t="s">
        <v>114</v>
      </c>
      <c r="V70" s="21">
        <v>2023</v>
      </c>
      <c r="W70" s="27" t="s">
        <v>115</v>
      </c>
      <c r="X70" s="21">
        <v>2023</v>
      </c>
      <c r="Y70" s="27" t="s">
        <v>91</v>
      </c>
      <c r="Z70" s="21">
        <v>2023</v>
      </c>
      <c r="AA70" s="27" t="s">
        <v>93</v>
      </c>
      <c r="AB70" s="28" t="s">
        <v>58</v>
      </c>
      <c r="AC70" s="27" t="s">
        <v>93</v>
      </c>
      <c r="AD70" s="28" t="s">
        <v>123</v>
      </c>
      <c r="AE70" s="21" t="s">
        <v>171</v>
      </c>
      <c r="AF70" s="29">
        <v>1</v>
      </c>
      <c r="AG70" s="29">
        <v>200611</v>
      </c>
      <c r="AH70" s="29" t="s">
        <v>62</v>
      </c>
      <c r="AI70" s="21">
        <v>1</v>
      </c>
      <c r="AJ70" s="29">
        <v>0</v>
      </c>
      <c r="AK70" s="21"/>
      <c r="AL70" s="27" t="s">
        <v>173</v>
      </c>
      <c r="AM70" s="21" t="s">
        <v>63</v>
      </c>
      <c r="AN70" s="21" t="s">
        <v>64</v>
      </c>
      <c r="AO70" s="27"/>
    </row>
    <row r="71" spans="1:41" s="19" customFormat="1" ht="89.25" x14ac:dyDescent="0.2">
      <c r="A71" s="21" t="s">
        <v>382</v>
      </c>
      <c r="B71" s="21"/>
      <c r="C71" s="21" t="s">
        <v>383</v>
      </c>
      <c r="D71" s="21" t="s">
        <v>384</v>
      </c>
      <c r="E71" s="21">
        <v>796</v>
      </c>
      <c r="F71" s="22" t="s">
        <v>194</v>
      </c>
      <c r="G71" s="21">
        <v>141</v>
      </c>
      <c r="H71" s="21">
        <v>1</v>
      </c>
      <c r="I71" s="13" t="s">
        <v>385</v>
      </c>
      <c r="J71" s="21" t="s">
        <v>54</v>
      </c>
      <c r="K71" s="21"/>
      <c r="L71" s="23">
        <v>45000000000</v>
      </c>
      <c r="M71" s="21" t="s">
        <v>85</v>
      </c>
      <c r="N71" s="24">
        <v>5276.74</v>
      </c>
      <c r="O71" s="25">
        <v>5276.74</v>
      </c>
      <c r="P71" s="26">
        <f>N71*1000</f>
        <v>5276740</v>
      </c>
      <c r="Q71" s="21">
        <v>2023</v>
      </c>
      <c r="R71" s="21" t="s">
        <v>107</v>
      </c>
      <c r="S71" s="21">
        <v>2023</v>
      </c>
      <c r="T71" s="27" t="s">
        <v>115</v>
      </c>
      <c r="U71" s="28" t="s">
        <v>299</v>
      </c>
      <c r="V71" s="21">
        <v>2023</v>
      </c>
      <c r="W71" s="27" t="s">
        <v>91</v>
      </c>
      <c r="X71" s="21">
        <v>2023</v>
      </c>
      <c r="Y71" s="27" t="s">
        <v>93</v>
      </c>
      <c r="Z71" s="21">
        <v>2023</v>
      </c>
      <c r="AA71" s="27" t="s">
        <v>124</v>
      </c>
      <c r="AB71" s="28" t="s">
        <v>58</v>
      </c>
      <c r="AC71" s="27" t="s">
        <v>124</v>
      </c>
      <c r="AD71" s="28" t="s">
        <v>129</v>
      </c>
      <c r="AE71" s="21" t="s">
        <v>171</v>
      </c>
      <c r="AF71" s="29">
        <v>1</v>
      </c>
      <c r="AG71" s="29">
        <v>200611</v>
      </c>
      <c r="AH71" s="29" t="s">
        <v>62</v>
      </c>
      <c r="AI71" s="21">
        <v>1</v>
      </c>
      <c r="AJ71" s="29">
        <v>0</v>
      </c>
      <c r="AK71" s="21"/>
      <c r="AL71" s="27" t="s">
        <v>173</v>
      </c>
      <c r="AM71" s="21" t="s">
        <v>63</v>
      </c>
      <c r="AN71" s="21" t="s">
        <v>64</v>
      </c>
      <c r="AO71" s="27"/>
    </row>
    <row r="72" spans="1:41" s="19" customFormat="1" ht="89.25" x14ac:dyDescent="0.2">
      <c r="A72" s="21" t="s">
        <v>386</v>
      </c>
      <c r="B72" s="21"/>
      <c r="C72" s="21" t="s">
        <v>383</v>
      </c>
      <c r="D72" s="21" t="s">
        <v>384</v>
      </c>
      <c r="E72" s="21">
        <v>796</v>
      </c>
      <c r="F72" s="22" t="s">
        <v>194</v>
      </c>
      <c r="G72" s="21">
        <v>266</v>
      </c>
      <c r="H72" s="21">
        <v>1</v>
      </c>
      <c r="I72" s="13" t="s">
        <v>387</v>
      </c>
      <c r="J72" s="21" t="s">
        <v>54</v>
      </c>
      <c r="K72" s="21"/>
      <c r="L72" s="23">
        <v>45000000000</v>
      </c>
      <c r="M72" s="21" t="s">
        <v>85</v>
      </c>
      <c r="N72" s="24">
        <v>1904.96</v>
      </c>
      <c r="O72" s="25">
        <v>1904.96</v>
      </c>
      <c r="P72" s="26">
        <f>N72*1000</f>
        <v>1904960</v>
      </c>
      <c r="Q72" s="21">
        <v>2023</v>
      </c>
      <c r="R72" s="21" t="s">
        <v>124</v>
      </c>
      <c r="S72" s="21">
        <v>2023</v>
      </c>
      <c r="T72" s="27" t="s">
        <v>130</v>
      </c>
      <c r="U72" s="28" t="s">
        <v>158</v>
      </c>
      <c r="V72" s="21">
        <v>2023</v>
      </c>
      <c r="W72" s="27" t="s">
        <v>71</v>
      </c>
      <c r="X72" s="21">
        <v>2023</v>
      </c>
      <c r="Y72" s="27" t="s">
        <v>68</v>
      </c>
      <c r="Z72" s="21">
        <v>2023</v>
      </c>
      <c r="AA72" s="27" t="s">
        <v>59</v>
      </c>
      <c r="AB72" s="28" t="s">
        <v>58</v>
      </c>
      <c r="AC72" s="27" t="s">
        <v>59</v>
      </c>
      <c r="AD72" s="28" t="s">
        <v>60</v>
      </c>
      <c r="AE72" s="21" t="s">
        <v>171</v>
      </c>
      <c r="AF72" s="29">
        <v>1</v>
      </c>
      <c r="AG72" s="29">
        <v>200611</v>
      </c>
      <c r="AH72" s="29" t="s">
        <v>62</v>
      </c>
      <c r="AI72" s="21">
        <v>1</v>
      </c>
      <c r="AJ72" s="29">
        <v>0</v>
      </c>
      <c r="AK72" s="21"/>
      <c r="AL72" s="27" t="s">
        <v>173</v>
      </c>
      <c r="AM72" s="21" t="s">
        <v>63</v>
      </c>
      <c r="AN72" s="21" t="s">
        <v>64</v>
      </c>
      <c r="AO72" s="27"/>
    </row>
    <row r="73" spans="1:41" s="19" customFormat="1" ht="89.25" x14ac:dyDescent="0.2">
      <c r="A73" s="21" t="s">
        <v>388</v>
      </c>
      <c r="B73" s="21"/>
      <c r="C73" s="21" t="s">
        <v>389</v>
      </c>
      <c r="D73" s="21" t="s">
        <v>390</v>
      </c>
      <c r="E73" s="21" t="s">
        <v>391</v>
      </c>
      <c r="F73" s="22" t="s">
        <v>392</v>
      </c>
      <c r="G73" s="21">
        <v>130.9</v>
      </c>
      <c r="H73" s="21">
        <v>1</v>
      </c>
      <c r="I73" s="13" t="s">
        <v>393</v>
      </c>
      <c r="J73" s="21" t="s">
        <v>54</v>
      </c>
      <c r="K73" s="21"/>
      <c r="L73" s="23">
        <v>45000000000</v>
      </c>
      <c r="M73" s="21" t="s">
        <v>85</v>
      </c>
      <c r="N73" s="24">
        <v>102488.53</v>
      </c>
      <c r="O73" s="25">
        <v>102488.53</v>
      </c>
      <c r="P73" s="26">
        <f t="shared" ref="P73:P76" si="39">N73*1000</f>
        <v>102488530</v>
      </c>
      <c r="Q73" s="21">
        <v>2023</v>
      </c>
      <c r="R73" s="21" t="s">
        <v>124</v>
      </c>
      <c r="S73" s="21">
        <v>2023</v>
      </c>
      <c r="T73" s="27" t="s">
        <v>130</v>
      </c>
      <c r="U73" s="28" t="s">
        <v>158</v>
      </c>
      <c r="V73" s="21">
        <v>2023</v>
      </c>
      <c r="W73" s="27" t="s">
        <v>71</v>
      </c>
      <c r="X73" s="21">
        <v>2023</v>
      </c>
      <c r="Y73" s="27" t="s">
        <v>68</v>
      </c>
      <c r="Z73" s="21">
        <v>2023</v>
      </c>
      <c r="AA73" s="27" t="s">
        <v>59</v>
      </c>
      <c r="AB73" s="28" t="s">
        <v>58</v>
      </c>
      <c r="AC73" s="27" t="s">
        <v>59</v>
      </c>
      <c r="AD73" s="28" t="s">
        <v>60</v>
      </c>
      <c r="AE73" s="21" t="s">
        <v>219</v>
      </c>
      <c r="AF73" s="29">
        <v>1</v>
      </c>
      <c r="AG73" s="29">
        <v>348014</v>
      </c>
      <c r="AH73" s="29" t="s">
        <v>62</v>
      </c>
      <c r="AI73" s="21">
        <v>0</v>
      </c>
      <c r="AJ73" s="29">
        <v>0</v>
      </c>
      <c r="AK73" s="21"/>
      <c r="AL73" s="27" t="s">
        <v>173</v>
      </c>
      <c r="AM73" s="21" t="s">
        <v>63</v>
      </c>
      <c r="AN73" s="21" t="s">
        <v>64</v>
      </c>
      <c r="AO73" s="27"/>
    </row>
    <row r="74" spans="1:41" s="19" customFormat="1" ht="89.25" x14ac:dyDescent="0.2">
      <c r="A74" s="21" t="s">
        <v>394</v>
      </c>
      <c r="B74" s="21"/>
      <c r="C74" s="21" t="s">
        <v>395</v>
      </c>
      <c r="D74" s="21" t="s">
        <v>396</v>
      </c>
      <c r="E74" s="21">
        <v>642</v>
      </c>
      <c r="F74" s="22" t="s">
        <v>51</v>
      </c>
      <c r="G74" s="21">
        <v>1</v>
      </c>
      <c r="H74" s="21">
        <v>3</v>
      </c>
      <c r="I74" s="13" t="s">
        <v>397</v>
      </c>
      <c r="J74" s="21" t="s">
        <v>54</v>
      </c>
      <c r="K74" s="21"/>
      <c r="L74" s="23">
        <v>45000000000</v>
      </c>
      <c r="M74" s="21" t="s">
        <v>85</v>
      </c>
      <c r="N74" s="24">
        <v>1209.973</v>
      </c>
      <c r="O74" s="25">
        <v>1209.973</v>
      </c>
      <c r="P74" s="26">
        <f t="shared" si="39"/>
        <v>1209973</v>
      </c>
      <c r="Q74" s="21">
        <v>2023</v>
      </c>
      <c r="R74" s="21" t="s">
        <v>115</v>
      </c>
      <c r="S74" s="21">
        <v>2023</v>
      </c>
      <c r="T74" s="27" t="s">
        <v>91</v>
      </c>
      <c r="U74" s="28" t="s">
        <v>92</v>
      </c>
      <c r="V74" s="21">
        <v>2023</v>
      </c>
      <c r="W74" s="27" t="s">
        <v>93</v>
      </c>
      <c r="X74" s="21">
        <v>2023</v>
      </c>
      <c r="Y74" s="27" t="s">
        <v>124</v>
      </c>
      <c r="Z74" s="21">
        <v>2023</v>
      </c>
      <c r="AA74" s="27" t="s">
        <v>124</v>
      </c>
      <c r="AB74" s="28" t="s">
        <v>58</v>
      </c>
      <c r="AC74" s="27" t="s">
        <v>124</v>
      </c>
      <c r="AD74" s="28" t="s">
        <v>129</v>
      </c>
      <c r="AE74" s="21" t="s">
        <v>171</v>
      </c>
      <c r="AF74" s="29">
        <v>1</v>
      </c>
      <c r="AG74" s="29">
        <v>200611</v>
      </c>
      <c r="AH74" s="29" t="s">
        <v>62</v>
      </c>
      <c r="AI74" s="21">
        <v>1</v>
      </c>
      <c r="AJ74" s="29">
        <v>19</v>
      </c>
      <c r="AK74" s="21"/>
      <c r="AL74" s="27" t="s">
        <v>173</v>
      </c>
      <c r="AM74" s="21" t="s">
        <v>63</v>
      </c>
      <c r="AN74" s="21" t="s">
        <v>64</v>
      </c>
      <c r="AO74" s="27"/>
    </row>
    <row r="75" spans="1:41" s="19" customFormat="1" ht="89.25" x14ac:dyDescent="0.2">
      <c r="A75" s="21" t="s">
        <v>398</v>
      </c>
      <c r="B75" s="35" t="s">
        <v>399</v>
      </c>
      <c r="C75" s="21" t="s">
        <v>395</v>
      </c>
      <c r="D75" s="21" t="s">
        <v>400</v>
      </c>
      <c r="E75" s="21">
        <v>642</v>
      </c>
      <c r="F75" s="22" t="s">
        <v>51</v>
      </c>
      <c r="G75" s="21">
        <v>1</v>
      </c>
      <c r="H75" s="21">
        <v>3</v>
      </c>
      <c r="I75" s="13" t="s">
        <v>401</v>
      </c>
      <c r="J75" s="21" t="s">
        <v>54</v>
      </c>
      <c r="K75" s="21"/>
      <c r="L75" s="23">
        <v>45000000000</v>
      </c>
      <c r="M75" s="21" t="s">
        <v>85</v>
      </c>
      <c r="N75" s="24">
        <v>1539.0640000000001</v>
      </c>
      <c r="O75" s="25">
        <v>1539.0640000000001</v>
      </c>
      <c r="P75" s="26">
        <f t="shared" si="39"/>
        <v>1539064</v>
      </c>
      <c r="Q75" s="21">
        <v>2023</v>
      </c>
      <c r="R75" s="35" t="s">
        <v>56</v>
      </c>
      <c r="S75" s="21">
        <v>2023</v>
      </c>
      <c r="T75" s="27" t="s">
        <v>56</v>
      </c>
      <c r="U75" s="36" t="s">
        <v>57</v>
      </c>
      <c r="V75" s="21">
        <v>2023</v>
      </c>
      <c r="W75" s="37" t="s">
        <v>105</v>
      </c>
      <c r="X75" s="21">
        <v>2023</v>
      </c>
      <c r="Y75" s="37" t="s">
        <v>105</v>
      </c>
      <c r="Z75" s="21">
        <v>2023</v>
      </c>
      <c r="AA75" s="37" t="s">
        <v>105</v>
      </c>
      <c r="AB75" s="36" t="s">
        <v>70</v>
      </c>
      <c r="AC75" s="37" t="s">
        <v>105</v>
      </c>
      <c r="AD75" s="36" t="s">
        <v>182</v>
      </c>
      <c r="AE75" s="21" t="s">
        <v>171</v>
      </c>
      <c r="AF75" s="29">
        <v>1</v>
      </c>
      <c r="AG75" s="29">
        <v>200611</v>
      </c>
      <c r="AH75" s="29" t="s">
        <v>62</v>
      </c>
      <c r="AI75" s="21">
        <v>1</v>
      </c>
      <c r="AJ75" s="29">
        <v>0</v>
      </c>
      <c r="AK75" s="35" t="s">
        <v>402</v>
      </c>
      <c r="AL75" s="27" t="s">
        <v>173</v>
      </c>
      <c r="AM75" s="21" t="s">
        <v>63</v>
      </c>
      <c r="AN75" s="21" t="s">
        <v>64</v>
      </c>
      <c r="AO75" s="27"/>
    </row>
    <row r="76" spans="1:41" s="19" customFormat="1" ht="89.25" x14ac:dyDescent="0.2">
      <c r="A76" s="21" t="s">
        <v>403</v>
      </c>
      <c r="B76" s="21"/>
      <c r="C76" s="21" t="s">
        <v>404</v>
      </c>
      <c r="D76" s="21" t="s">
        <v>405</v>
      </c>
      <c r="E76" s="21">
        <v>166</v>
      </c>
      <c r="F76" s="22" t="s">
        <v>303</v>
      </c>
      <c r="G76" s="21">
        <v>775</v>
      </c>
      <c r="H76" s="21">
        <v>1</v>
      </c>
      <c r="I76" s="13" t="s">
        <v>406</v>
      </c>
      <c r="J76" s="21" t="s">
        <v>54</v>
      </c>
      <c r="K76" s="21"/>
      <c r="L76" s="23">
        <v>45000000000</v>
      </c>
      <c r="M76" s="21" t="s">
        <v>85</v>
      </c>
      <c r="N76" s="24">
        <v>522.5</v>
      </c>
      <c r="O76" s="25">
        <v>522.5</v>
      </c>
      <c r="P76" s="26">
        <f t="shared" si="39"/>
        <v>522500</v>
      </c>
      <c r="Q76" s="21">
        <v>2023</v>
      </c>
      <c r="R76" s="21" t="s">
        <v>105</v>
      </c>
      <c r="S76" s="21">
        <v>2023</v>
      </c>
      <c r="T76" s="27" t="s">
        <v>107</v>
      </c>
      <c r="U76" s="28" t="s">
        <v>114</v>
      </c>
      <c r="V76" s="21">
        <v>2023</v>
      </c>
      <c r="W76" s="27" t="s">
        <v>115</v>
      </c>
      <c r="X76" s="21">
        <v>2023</v>
      </c>
      <c r="Y76" s="27" t="s">
        <v>91</v>
      </c>
      <c r="Z76" s="21">
        <v>2023</v>
      </c>
      <c r="AA76" s="27" t="s">
        <v>93</v>
      </c>
      <c r="AB76" s="28" t="s">
        <v>58</v>
      </c>
      <c r="AC76" s="27" t="s">
        <v>93</v>
      </c>
      <c r="AD76" s="28" t="s">
        <v>123</v>
      </c>
      <c r="AE76" s="21" t="s">
        <v>171</v>
      </c>
      <c r="AF76" s="29">
        <v>1</v>
      </c>
      <c r="AG76" s="29">
        <v>200611</v>
      </c>
      <c r="AH76" s="29" t="s">
        <v>62</v>
      </c>
      <c r="AI76" s="21">
        <v>1</v>
      </c>
      <c r="AJ76" s="29">
        <v>0</v>
      </c>
      <c r="AK76" s="21"/>
      <c r="AL76" s="27" t="s">
        <v>173</v>
      </c>
      <c r="AM76" s="21" t="s">
        <v>63</v>
      </c>
      <c r="AN76" s="21" t="s">
        <v>64</v>
      </c>
      <c r="AO76" s="27"/>
    </row>
    <row r="77" spans="1:41" s="19" customFormat="1" ht="89.25" x14ac:dyDescent="0.2">
      <c r="A77" s="21" t="s">
        <v>407</v>
      </c>
      <c r="B77" s="21"/>
      <c r="C77" s="21" t="s">
        <v>408</v>
      </c>
      <c r="D77" s="21" t="s">
        <v>409</v>
      </c>
      <c r="E77" s="21">
        <v>796</v>
      </c>
      <c r="F77" s="22" t="s">
        <v>194</v>
      </c>
      <c r="G77" s="21">
        <v>270</v>
      </c>
      <c r="H77" s="21">
        <v>1</v>
      </c>
      <c r="I77" s="13" t="s">
        <v>410</v>
      </c>
      <c r="J77" s="21" t="s">
        <v>54</v>
      </c>
      <c r="K77" s="21"/>
      <c r="L77" s="23" t="s">
        <v>349</v>
      </c>
      <c r="M77" s="21" t="s">
        <v>350</v>
      </c>
      <c r="N77" s="24">
        <v>452.94</v>
      </c>
      <c r="O77" s="25">
        <v>452.94</v>
      </c>
      <c r="P77" s="26">
        <f>N77*1000</f>
        <v>452940</v>
      </c>
      <c r="Q77" s="21">
        <v>2023</v>
      </c>
      <c r="R77" s="21" t="s">
        <v>105</v>
      </c>
      <c r="S77" s="21">
        <v>2023</v>
      </c>
      <c r="T77" s="27" t="s">
        <v>107</v>
      </c>
      <c r="U77" s="28" t="s">
        <v>114</v>
      </c>
      <c r="V77" s="21">
        <v>2023</v>
      </c>
      <c r="W77" s="27" t="s">
        <v>115</v>
      </c>
      <c r="X77" s="21">
        <v>2023</v>
      </c>
      <c r="Y77" s="27" t="s">
        <v>91</v>
      </c>
      <c r="Z77" s="21">
        <v>2023</v>
      </c>
      <c r="AA77" s="27" t="s">
        <v>93</v>
      </c>
      <c r="AB77" s="28" t="s">
        <v>58</v>
      </c>
      <c r="AC77" s="27" t="s">
        <v>93</v>
      </c>
      <c r="AD77" s="28" t="s">
        <v>123</v>
      </c>
      <c r="AE77" s="21" t="s">
        <v>171</v>
      </c>
      <c r="AF77" s="29">
        <v>1</v>
      </c>
      <c r="AG77" s="29">
        <v>200611</v>
      </c>
      <c r="AH77" s="29" t="s">
        <v>62</v>
      </c>
      <c r="AI77" s="21">
        <v>1</v>
      </c>
      <c r="AJ77" s="29">
        <v>0</v>
      </c>
      <c r="AK77" s="21"/>
      <c r="AL77" s="27" t="s">
        <v>173</v>
      </c>
      <c r="AM77" s="21" t="s">
        <v>63</v>
      </c>
      <c r="AN77" s="21" t="s">
        <v>64</v>
      </c>
      <c r="AO77" s="27"/>
    </row>
    <row r="78" spans="1:41" s="19" customFormat="1" ht="89.25" x14ac:dyDescent="0.2">
      <c r="A78" s="21" t="s">
        <v>411</v>
      </c>
      <c r="B78" s="21"/>
      <c r="C78" s="21" t="s">
        <v>412</v>
      </c>
      <c r="D78" s="21" t="s">
        <v>413</v>
      </c>
      <c r="E78" s="21">
        <v>796</v>
      </c>
      <c r="F78" s="22" t="s">
        <v>194</v>
      </c>
      <c r="G78" s="21">
        <v>11</v>
      </c>
      <c r="H78" s="21">
        <v>1</v>
      </c>
      <c r="I78" s="13" t="s">
        <v>414</v>
      </c>
      <c r="J78" s="21" t="s">
        <v>54</v>
      </c>
      <c r="K78" s="21"/>
      <c r="L78" s="23">
        <v>45000000000</v>
      </c>
      <c r="M78" s="21" t="s">
        <v>85</v>
      </c>
      <c r="N78" s="24">
        <v>10270.790999999999</v>
      </c>
      <c r="O78" s="25">
        <v>10270.790999999999</v>
      </c>
      <c r="P78" s="26">
        <f>N78*1000</f>
        <v>10270791</v>
      </c>
      <c r="Q78" s="21">
        <v>2023</v>
      </c>
      <c r="R78" s="21" t="s">
        <v>105</v>
      </c>
      <c r="S78" s="21">
        <v>2023</v>
      </c>
      <c r="T78" s="27" t="s">
        <v>107</v>
      </c>
      <c r="U78" s="28" t="s">
        <v>114</v>
      </c>
      <c r="V78" s="21">
        <v>2023</v>
      </c>
      <c r="W78" s="27" t="s">
        <v>115</v>
      </c>
      <c r="X78" s="21">
        <v>2023</v>
      </c>
      <c r="Y78" s="27" t="s">
        <v>91</v>
      </c>
      <c r="Z78" s="21">
        <v>2023</v>
      </c>
      <c r="AA78" s="27" t="s">
        <v>124</v>
      </c>
      <c r="AB78" s="28" t="s">
        <v>58</v>
      </c>
      <c r="AC78" s="27" t="s">
        <v>124</v>
      </c>
      <c r="AD78" s="28" t="s">
        <v>129</v>
      </c>
      <c r="AE78" s="21" t="s">
        <v>171</v>
      </c>
      <c r="AF78" s="29">
        <v>1</v>
      </c>
      <c r="AG78" s="29">
        <v>200611</v>
      </c>
      <c r="AH78" s="29" t="s">
        <v>62</v>
      </c>
      <c r="AI78" s="21">
        <v>1</v>
      </c>
      <c r="AJ78" s="29">
        <v>0</v>
      </c>
      <c r="AK78" s="21"/>
      <c r="AL78" s="27" t="s">
        <v>173</v>
      </c>
      <c r="AM78" s="21" t="s">
        <v>63</v>
      </c>
      <c r="AN78" s="21" t="s">
        <v>64</v>
      </c>
      <c r="AO78" s="27"/>
    </row>
    <row r="79" spans="1:41" s="19" customFormat="1" ht="81.75" customHeight="1" x14ac:dyDescent="0.2">
      <c r="A79" s="21" t="s">
        <v>415</v>
      </c>
      <c r="B79" s="21"/>
      <c r="C79" s="21" t="s">
        <v>416</v>
      </c>
      <c r="D79" s="21" t="s">
        <v>417</v>
      </c>
      <c r="E79" s="21" t="s">
        <v>268</v>
      </c>
      <c r="F79" s="22" t="s">
        <v>51</v>
      </c>
      <c r="G79" s="21">
        <v>1</v>
      </c>
      <c r="H79" s="21">
        <v>3</v>
      </c>
      <c r="I79" s="13" t="s">
        <v>418</v>
      </c>
      <c r="J79" s="21" t="s">
        <v>54</v>
      </c>
      <c r="K79" s="21"/>
      <c r="L79" s="23">
        <v>93000000000</v>
      </c>
      <c r="M79" s="21" t="s">
        <v>419</v>
      </c>
      <c r="N79" s="24">
        <v>122.86</v>
      </c>
      <c r="O79" s="25">
        <v>61.43</v>
      </c>
      <c r="P79" s="26">
        <f t="shared" si="35"/>
        <v>122860</v>
      </c>
      <c r="Q79" s="21">
        <v>2023</v>
      </c>
      <c r="R79" s="21" t="s">
        <v>105</v>
      </c>
      <c r="S79" s="21">
        <v>2023</v>
      </c>
      <c r="T79" s="27" t="s">
        <v>107</v>
      </c>
      <c r="U79" s="28" t="s">
        <v>114</v>
      </c>
      <c r="V79" s="21">
        <v>2023</v>
      </c>
      <c r="W79" s="27" t="s">
        <v>115</v>
      </c>
      <c r="X79" s="21">
        <v>2023</v>
      </c>
      <c r="Y79" s="27" t="s">
        <v>91</v>
      </c>
      <c r="Z79" s="21">
        <v>2023</v>
      </c>
      <c r="AA79" s="27" t="s">
        <v>93</v>
      </c>
      <c r="AB79" s="28">
        <v>2024</v>
      </c>
      <c r="AC79" s="27" t="s">
        <v>93</v>
      </c>
      <c r="AD79" s="28" t="s">
        <v>94</v>
      </c>
      <c r="AE79" s="21" t="s">
        <v>171</v>
      </c>
      <c r="AF79" s="29">
        <v>1</v>
      </c>
      <c r="AG79" s="29">
        <v>348277</v>
      </c>
      <c r="AH79" s="29" t="s">
        <v>62</v>
      </c>
      <c r="AI79" s="21">
        <v>0</v>
      </c>
      <c r="AJ79" s="29">
        <v>19</v>
      </c>
      <c r="AK79" s="21" t="s">
        <v>420</v>
      </c>
      <c r="AL79" s="27" t="s">
        <v>173</v>
      </c>
      <c r="AM79" s="21" t="s">
        <v>63</v>
      </c>
      <c r="AN79" s="21" t="s">
        <v>64</v>
      </c>
      <c r="AO79" s="27"/>
    </row>
    <row r="80" spans="1:41" s="19" customFormat="1" ht="160.5" customHeight="1" x14ac:dyDescent="0.2">
      <c r="A80" s="21" t="s">
        <v>421</v>
      </c>
      <c r="B80" s="21"/>
      <c r="C80" s="21" t="s">
        <v>416</v>
      </c>
      <c r="D80" s="21" t="s">
        <v>417</v>
      </c>
      <c r="E80" s="21">
        <v>642</v>
      </c>
      <c r="F80" s="22" t="s">
        <v>51</v>
      </c>
      <c r="G80" s="21" t="s">
        <v>52</v>
      </c>
      <c r="H80" s="21">
        <v>3</v>
      </c>
      <c r="I80" s="13" t="s">
        <v>422</v>
      </c>
      <c r="J80" s="21" t="s">
        <v>54</v>
      </c>
      <c r="K80" s="21"/>
      <c r="L80" s="23">
        <v>46000000000</v>
      </c>
      <c r="M80" s="21" t="s">
        <v>55</v>
      </c>
      <c r="N80" s="24">
        <v>102.014</v>
      </c>
      <c r="O80" s="25">
        <v>51.006999999999998</v>
      </c>
      <c r="P80" s="26">
        <f t="shared" si="35"/>
        <v>102014</v>
      </c>
      <c r="Q80" s="21">
        <v>2023</v>
      </c>
      <c r="R80" s="21" t="s">
        <v>105</v>
      </c>
      <c r="S80" s="21">
        <v>2023</v>
      </c>
      <c r="T80" s="27" t="s">
        <v>107</v>
      </c>
      <c r="U80" s="28" t="s">
        <v>114</v>
      </c>
      <c r="V80" s="21">
        <v>2023</v>
      </c>
      <c r="W80" s="27" t="s">
        <v>115</v>
      </c>
      <c r="X80" s="21">
        <v>2023</v>
      </c>
      <c r="Y80" s="27" t="s">
        <v>91</v>
      </c>
      <c r="Z80" s="21">
        <v>2023</v>
      </c>
      <c r="AA80" s="27" t="s">
        <v>93</v>
      </c>
      <c r="AB80" s="28">
        <v>2024</v>
      </c>
      <c r="AC80" s="27" t="s">
        <v>93</v>
      </c>
      <c r="AD80" s="28" t="s">
        <v>94</v>
      </c>
      <c r="AE80" s="21" t="s">
        <v>171</v>
      </c>
      <c r="AF80" s="29">
        <v>1</v>
      </c>
      <c r="AG80" s="29">
        <v>348277</v>
      </c>
      <c r="AH80" s="29" t="s">
        <v>62</v>
      </c>
      <c r="AI80" s="21">
        <v>0</v>
      </c>
      <c r="AJ80" s="29">
        <v>19</v>
      </c>
      <c r="AK80" s="21" t="s">
        <v>423</v>
      </c>
      <c r="AL80" s="27" t="s">
        <v>173</v>
      </c>
      <c r="AM80" s="21" t="s">
        <v>63</v>
      </c>
      <c r="AN80" s="21" t="s">
        <v>64</v>
      </c>
      <c r="AO80" s="27"/>
    </row>
    <row r="81" spans="1:41" s="19" customFormat="1" ht="111.75" customHeight="1" x14ac:dyDescent="0.2">
      <c r="A81" s="21" t="s">
        <v>424</v>
      </c>
      <c r="B81" s="21"/>
      <c r="C81" s="21" t="s">
        <v>425</v>
      </c>
      <c r="D81" s="21" t="s">
        <v>252</v>
      </c>
      <c r="E81" s="21">
        <v>642</v>
      </c>
      <c r="F81" s="22" t="s">
        <v>51</v>
      </c>
      <c r="G81" s="21" t="s">
        <v>52</v>
      </c>
      <c r="H81" s="21">
        <v>3</v>
      </c>
      <c r="I81" s="13" t="s">
        <v>426</v>
      </c>
      <c r="J81" s="21" t="s">
        <v>54</v>
      </c>
      <c r="K81" s="21"/>
      <c r="L81" s="23" t="s">
        <v>260</v>
      </c>
      <c r="M81" s="21" t="s">
        <v>85</v>
      </c>
      <c r="N81" s="24">
        <v>338</v>
      </c>
      <c r="O81" s="25">
        <v>28.166665999999999</v>
      </c>
      <c r="P81" s="26">
        <f t="shared" si="35"/>
        <v>338000</v>
      </c>
      <c r="Q81" s="21">
        <v>2023</v>
      </c>
      <c r="R81" s="21" t="s">
        <v>124</v>
      </c>
      <c r="S81" s="21">
        <v>2023</v>
      </c>
      <c r="T81" s="27" t="s">
        <v>130</v>
      </c>
      <c r="U81" s="28" t="s">
        <v>158</v>
      </c>
      <c r="V81" s="21">
        <v>2023</v>
      </c>
      <c r="W81" s="27" t="s">
        <v>71</v>
      </c>
      <c r="X81" s="21">
        <v>2023</v>
      </c>
      <c r="Y81" s="27" t="s">
        <v>68</v>
      </c>
      <c r="Z81" s="21">
        <v>2023</v>
      </c>
      <c r="AA81" s="27" t="s">
        <v>59</v>
      </c>
      <c r="AB81" s="28">
        <v>2024</v>
      </c>
      <c r="AC81" s="27" t="s">
        <v>68</v>
      </c>
      <c r="AD81" s="28" t="s">
        <v>101</v>
      </c>
      <c r="AE81" s="21" t="s">
        <v>171</v>
      </c>
      <c r="AF81" s="29">
        <v>1</v>
      </c>
      <c r="AG81" s="29">
        <v>348277</v>
      </c>
      <c r="AH81" s="29" t="s">
        <v>62</v>
      </c>
      <c r="AI81" s="21">
        <v>0</v>
      </c>
      <c r="AJ81" s="29">
        <v>0</v>
      </c>
      <c r="AK81" s="21" t="s">
        <v>427</v>
      </c>
      <c r="AL81" s="27" t="s">
        <v>173</v>
      </c>
      <c r="AM81" s="21" t="s">
        <v>63</v>
      </c>
      <c r="AN81" s="21" t="s">
        <v>64</v>
      </c>
      <c r="AO81" s="27"/>
    </row>
    <row r="82" spans="1:41" s="19" customFormat="1" ht="94.5" customHeight="1" x14ac:dyDescent="0.2">
      <c r="A82" s="21" t="s">
        <v>428</v>
      </c>
      <c r="B82" s="21"/>
      <c r="C82" s="21" t="s">
        <v>425</v>
      </c>
      <c r="D82" s="21" t="s">
        <v>252</v>
      </c>
      <c r="E82" s="21">
        <v>642</v>
      </c>
      <c r="F82" s="22" t="s">
        <v>51</v>
      </c>
      <c r="G82" s="21" t="s">
        <v>52</v>
      </c>
      <c r="H82" s="21">
        <v>3</v>
      </c>
      <c r="I82" s="13" t="s">
        <v>429</v>
      </c>
      <c r="J82" s="21" t="s">
        <v>54</v>
      </c>
      <c r="K82" s="21"/>
      <c r="L82" s="23" t="s">
        <v>260</v>
      </c>
      <c r="M82" s="21" t="s">
        <v>85</v>
      </c>
      <c r="N82" s="24">
        <v>480</v>
      </c>
      <c r="O82" s="25">
        <v>40</v>
      </c>
      <c r="P82" s="26">
        <f t="shared" si="35"/>
        <v>480000</v>
      </c>
      <c r="Q82" s="21">
        <v>2023</v>
      </c>
      <c r="R82" s="21" t="s">
        <v>124</v>
      </c>
      <c r="S82" s="21">
        <v>2023</v>
      </c>
      <c r="T82" s="27" t="s">
        <v>130</v>
      </c>
      <c r="U82" s="28" t="s">
        <v>158</v>
      </c>
      <c r="V82" s="21">
        <v>2023</v>
      </c>
      <c r="W82" s="27" t="s">
        <v>71</v>
      </c>
      <c r="X82" s="21">
        <v>2023</v>
      </c>
      <c r="Y82" s="27" t="s">
        <v>68</v>
      </c>
      <c r="Z82" s="21">
        <v>2023</v>
      </c>
      <c r="AA82" s="27" t="s">
        <v>68</v>
      </c>
      <c r="AB82" s="28">
        <v>2024</v>
      </c>
      <c r="AC82" s="27" t="s">
        <v>68</v>
      </c>
      <c r="AD82" s="28" t="s">
        <v>101</v>
      </c>
      <c r="AE82" s="21" t="s">
        <v>171</v>
      </c>
      <c r="AF82" s="29">
        <v>1</v>
      </c>
      <c r="AG82" s="29">
        <v>348277</v>
      </c>
      <c r="AH82" s="29" t="s">
        <v>62</v>
      </c>
      <c r="AI82" s="21">
        <v>0</v>
      </c>
      <c r="AJ82" s="29">
        <v>0</v>
      </c>
      <c r="AK82" s="21" t="s">
        <v>430</v>
      </c>
      <c r="AL82" s="27" t="s">
        <v>173</v>
      </c>
      <c r="AM82" s="21" t="s">
        <v>63</v>
      </c>
      <c r="AN82" s="21" t="s">
        <v>64</v>
      </c>
      <c r="AO82" s="27"/>
    </row>
    <row r="83" spans="1:41" s="19" customFormat="1" ht="99.75" customHeight="1" x14ac:dyDescent="0.2">
      <c r="A83" s="21" t="s">
        <v>431</v>
      </c>
      <c r="B83" s="21"/>
      <c r="C83" s="21" t="s">
        <v>432</v>
      </c>
      <c r="D83" s="21" t="s">
        <v>433</v>
      </c>
      <c r="E83" s="21">
        <v>642</v>
      </c>
      <c r="F83" s="22" t="s">
        <v>51</v>
      </c>
      <c r="G83" s="21" t="s">
        <v>52</v>
      </c>
      <c r="H83" s="21">
        <v>3</v>
      </c>
      <c r="I83" s="13" t="s">
        <v>434</v>
      </c>
      <c r="J83" s="21" t="s">
        <v>54</v>
      </c>
      <c r="K83" s="21"/>
      <c r="L83" s="23" t="s">
        <v>435</v>
      </c>
      <c r="M83" s="21" t="s">
        <v>436</v>
      </c>
      <c r="N83" s="24">
        <v>60000</v>
      </c>
      <c r="O83" s="25">
        <v>0</v>
      </c>
      <c r="P83" s="26">
        <f t="shared" si="35"/>
        <v>60000000</v>
      </c>
      <c r="Q83" s="21">
        <v>2023</v>
      </c>
      <c r="R83" s="21" t="s">
        <v>130</v>
      </c>
      <c r="S83" s="21">
        <v>2023</v>
      </c>
      <c r="T83" s="27" t="s">
        <v>71</v>
      </c>
      <c r="U83" s="28" t="s">
        <v>200</v>
      </c>
      <c r="V83" s="21">
        <v>2023</v>
      </c>
      <c r="W83" s="27" t="s">
        <v>68</v>
      </c>
      <c r="X83" s="21">
        <v>2023</v>
      </c>
      <c r="Y83" s="27" t="s">
        <v>59</v>
      </c>
      <c r="Z83" s="21">
        <v>2024</v>
      </c>
      <c r="AA83" s="27" t="s">
        <v>56</v>
      </c>
      <c r="AB83" s="28">
        <v>2024</v>
      </c>
      <c r="AC83" s="27" t="s">
        <v>78</v>
      </c>
      <c r="AD83" s="28" t="s">
        <v>163</v>
      </c>
      <c r="AE83" s="21" t="s">
        <v>219</v>
      </c>
      <c r="AF83" s="29">
        <v>1</v>
      </c>
      <c r="AG83" s="29">
        <v>348014</v>
      </c>
      <c r="AH83" s="29" t="s">
        <v>62</v>
      </c>
      <c r="AI83" s="21">
        <v>0</v>
      </c>
      <c r="AJ83" s="29">
        <v>0</v>
      </c>
      <c r="AK83" s="21" t="s">
        <v>437</v>
      </c>
      <c r="AL83" s="27" t="s">
        <v>173</v>
      </c>
      <c r="AM83" s="21" t="s">
        <v>63</v>
      </c>
      <c r="AN83" s="21" t="s">
        <v>64</v>
      </c>
      <c r="AO83" s="27"/>
    </row>
    <row r="84" spans="1:41" s="19" customFormat="1" ht="112.5" customHeight="1" x14ac:dyDescent="0.2">
      <c r="A84" s="21" t="s">
        <v>438</v>
      </c>
      <c r="B84" s="21"/>
      <c r="C84" s="21" t="s">
        <v>432</v>
      </c>
      <c r="D84" s="21" t="s">
        <v>433</v>
      </c>
      <c r="E84" s="21">
        <v>642</v>
      </c>
      <c r="F84" s="22" t="s">
        <v>51</v>
      </c>
      <c r="G84" s="21" t="s">
        <v>52</v>
      </c>
      <c r="H84" s="21">
        <v>3</v>
      </c>
      <c r="I84" s="13" t="s">
        <v>439</v>
      </c>
      <c r="J84" s="21" t="s">
        <v>54</v>
      </c>
      <c r="K84" s="21"/>
      <c r="L84" s="23">
        <v>64000000000</v>
      </c>
      <c r="M84" s="21" t="s">
        <v>286</v>
      </c>
      <c r="N84" s="24">
        <v>255504.576</v>
      </c>
      <c r="O84" s="25">
        <v>0</v>
      </c>
      <c r="P84" s="26">
        <f t="shared" si="35"/>
        <v>255504576</v>
      </c>
      <c r="Q84" s="21">
        <v>2023</v>
      </c>
      <c r="R84" s="21" t="s">
        <v>130</v>
      </c>
      <c r="S84" s="21">
        <v>2023</v>
      </c>
      <c r="T84" s="27" t="s">
        <v>71</v>
      </c>
      <c r="U84" s="28" t="s">
        <v>200</v>
      </c>
      <c r="V84" s="21">
        <v>2023</v>
      </c>
      <c r="W84" s="27" t="s">
        <v>68</v>
      </c>
      <c r="X84" s="21">
        <v>2023</v>
      </c>
      <c r="Y84" s="27" t="s">
        <v>59</v>
      </c>
      <c r="Z84" s="21">
        <v>2024</v>
      </c>
      <c r="AA84" s="27" t="s">
        <v>56</v>
      </c>
      <c r="AB84" s="28">
        <v>2024</v>
      </c>
      <c r="AC84" s="27" t="s">
        <v>78</v>
      </c>
      <c r="AD84" s="28" t="s">
        <v>163</v>
      </c>
      <c r="AE84" s="21" t="s">
        <v>219</v>
      </c>
      <c r="AF84" s="29">
        <v>1</v>
      </c>
      <c r="AG84" s="29">
        <v>348014</v>
      </c>
      <c r="AH84" s="29" t="s">
        <v>62</v>
      </c>
      <c r="AI84" s="21">
        <v>0</v>
      </c>
      <c r="AJ84" s="29">
        <v>0</v>
      </c>
      <c r="AK84" s="21" t="s">
        <v>440</v>
      </c>
      <c r="AL84" s="27" t="s">
        <v>173</v>
      </c>
      <c r="AM84" s="21" t="s">
        <v>63</v>
      </c>
      <c r="AN84" s="21" t="s">
        <v>64</v>
      </c>
      <c r="AO84" s="27"/>
    </row>
    <row r="85" spans="1:41" s="19" customFormat="1" ht="97.5" customHeight="1" x14ac:dyDescent="0.2">
      <c r="A85" s="21" t="s">
        <v>441</v>
      </c>
      <c r="B85" s="21"/>
      <c r="C85" s="21" t="s">
        <v>442</v>
      </c>
      <c r="D85" s="21" t="s">
        <v>443</v>
      </c>
      <c r="E85" s="21">
        <v>642</v>
      </c>
      <c r="F85" s="22" t="s">
        <v>51</v>
      </c>
      <c r="G85" s="21" t="s">
        <v>52</v>
      </c>
      <c r="H85" s="21">
        <v>3</v>
      </c>
      <c r="I85" s="13" t="s">
        <v>444</v>
      </c>
      <c r="J85" s="21" t="s">
        <v>54</v>
      </c>
      <c r="K85" s="21"/>
      <c r="L85" s="23" t="s">
        <v>260</v>
      </c>
      <c r="M85" s="21" t="s">
        <v>85</v>
      </c>
      <c r="N85" s="24">
        <v>550</v>
      </c>
      <c r="O85" s="25">
        <v>0</v>
      </c>
      <c r="P85" s="26">
        <f t="shared" si="35"/>
        <v>550000</v>
      </c>
      <c r="Q85" s="21">
        <v>2023</v>
      </c>
      <c r="R85" s="21" t="s">
        <v>71</v>
      </c>
      <c r="S85" s="21">
        <v>2023</v>
      </c>
      <c r="T85" s="27" t="s">
        <v>68</v>
      </c>
      <c r="U85" s="28" t="s">
        <v>69</v>
      </c>
      <c r="V85" s="21">
        <v>2023</v>
      </c>
      <c r="W85" s="27" t="s">
        <v>59</v>
      </c>
      <c r="X85" s="21">
        <v>2023</v>
      </c>
      <c r="Y85" s="27" t="s">
        <v>78</v>
      </c>
      <c r="Z85" s="21">
        <v>2023</v>
      </c>
      <c r="AA85" s="27" t="s">
        <v>78</v>
      </c>
      <c r="AB85" s="28">
        <v>2024</v>
      </c>
      <c r="AC85" s="27" t="s">
        <v>78</v>
      </c>
      <c r="AD85" s="28" t="s">
        <v>163</v>
      </c>
      <c r="AE85" s="21" t="s">
        <v>171</v>
      </c>
      <c r="AF85" s="29">
        <v>1</v>
      </c>
      <c r="AG85" s="29">
        <v>348277</v>
      </c>
      <c r="AH85" s="29" t="s">
        <v>62</v>
      </c>
      <c r="AI85" s="21">
        <v>0</v>
      </c>
      <c r="AJ85" s="29">
        <v>0</v>
      </c>
      <c r="AK85" s="21" t="s">
        <v>445</v>
      </c>
      <c r="AL85" s="27" t="s">
        <v>173</v>
      </c>
      <c r="AM85" s="21" t="s">
        <v>63</v>
      </c>
      <c r="AN85" s="21" t="s">
        <v>64</v>
      </c>
      <c r="AO85" s="27"/>
    </row>
    <row r="86" spans="1:41" s="19" customFormat="1" ht="101.25" customHeight="1" x14ac:dyDescent="0.2">
      <c r="A86" s="21" t="s">
        <v>446</v>
      </c>
      <c r="B86" s="21"/>
      <c r="C86" s="21" t="s">
        <v>154</v>
      </c>
      <c r="D86" s="21" t="s">
        <v>447</v>
      </c>
      <c r="E86" s="21">
        <v>642</v>
      </c>
      <c r="F86" s="22" t="s">
        <v>51</v>
      </c>
      <c r="G86" s="21" t="s">
        <v>52</v>
      </c>
      <c r="H86" s="21">
        <v>3</v>
      </c>
      <c r="I86" s="13" t="s">
        <v>448</v>
      </c>
      <c r="J86" s="21" t="s">
        <v>54</v>
      </c>
      <c r="K86" s="21"/>
      <c r="L86" s="23" t="s">
        <v>260</v>
      </c>
      <c r="M86" s="21" t="s">
        <v>85</v>
      </c>
      <c r="N86" s="24">
        <v>11.4</v>
      </c>
      <c r="O86" s="25">
        <v>11.4</v>
      </c>
      <c r="P86" s="26">
        <f t="shared" si="35"/>
        <v>11400</v>
      </c>
      <c r="Q86" s="21">
        <v>2023</v>
      </c>
      <c r="R86" s="21" t="s">
        <v>91</v>
      </c>
      <c r="S86" s="21">
        <v>2023</v>
      </c>
      <c r="T86" s="27" t="s">
        <v>93</v>
      </c>
      <c r="U86" s="28" t="s">
        <v>123</v>
      </c>
      <c r="V86" s="21">
        <v>2023</v>
      </c>
      <c r="W86" s="27" t="s">
        <v>124</v>
      </c>
      <c r="X86" s="21">
        <v>2023</v>
      </c>
      <c r="Y86" s="27" t="s">
        <v>130</v>
      </c>
      <c r="Z86" s="21">
        <v>2023</v>
      </c>
      <c r="AA86" s="27" t="s">
        <v>71</v>
      </c>
      <c r="AB86" s="28">
        <v>2023</v>
      </c>
      <c r="AC86" s="27" t="s">
        <v>71</v>
      </c>
      <c r="AD86" s="28" t="s">
        <v>200</v>
      </c>
      <c r="AE86" s="21" t="s">
        <v>164</v>
      </c>
      <c r="AF86" s="29">
        <v>0</v>
      </c>
      <c r="AG86" s="29">
        <v>376086</v>
      </c>
      <c r="AH86" s="29" t="s">
        <v>62</v>
      </c>
      <c r="AI86" s="29">
        <v>0</v>
      </c>
      <c r="AJ86" s="29">
        <v>22</v>
      </c>
      <c r="AK86" s="21"/>
      <c r="AL86" s="27"/>
      <c r="AM86" s="21" t="s">
        <v>63</v>
      </c>
      <c r="AN86" s="21" t="s">
        <v>64</v>
      </c>
      <c r="AO86" s="27"/>
    </row>
    <row r="87" spans="1:41" s="19" customFormat="1" ht="160.5" customHeight="1" x14ac:dyDescent="0.2">
      <c r="A87" s="21" t="s">
        <v>449</v>
      </c>
      <c r="B87" s="21"/>
      <c r="C87" s="21" t="s">
        <v>154</v>
      </c>
      <c r="D87" s="21" t="s">
        <v>447</v>
      </c>
      <c r="E87" s="21">
        <v>642</v>
      </c>
      <c r="F87" s="22" t="s">
        <v>51</v>
      </c>
      <c r="G87" s="21" t="s">
        <v>52</v>
      </c>
      <c r="H87" s="21">
        <v>3</v>
      </c>
      <c r="I87" s="13" t="s">
        <v>450</v>
      </c>
      <c r="J87" s="21" t="s">
        <v>54</v>
      </c>
      <c r="K87" s="21"/>
      <c r="L87" s="23" t="s">
        <v>260</v>
      </c>
      <c r="M87" s="21" t="s">
        <v>85</v>
      </c>
      <c r="N87" s="24">
        <v>144</v>
      </c>
      <c r="O87" s="25">
        <v>144</v>
      </c>
      <c r="P87" s="26">
        <f t="shared" si="35"/>
        <v>144000</v>
      </c>
      <c r="Q87" s="21">
        <v>2023</v>
      </c>
      <c r="R87" s="21" t="s">
        <v>107</v>
      </c>
      <c r="S87" s="21">
        <v>2023</v>
      </c>
      <c r="T87" s="27" t="s">
        <v>115</v>
      </c>
      <c r="U87" s="28" t="s">
        <v>299</v>
      </c>
      <c r="V87" s="21">
        <v>2023</v>
      </c>
      <c r="W87" s="27" t="s">
        <v>91</v>
      </c>
      <c r="X87" s="21">
        <v>2023</v>
      </c>
      <c r="Y87" s="27" t="s">
        <v>93</v>
      </c>
      <c r="Z87" s="21">
        <v>2023</v>
      </c>
      <c r="AA87" s="27" t="s">
        <v>93</v>
      </c>
      <c r="AB87" s="28">
        <v>2023</v>
      </c>
      <c r="AC87" s="27" t="s">
        <v>71</v>
      </c>
      <c r="AD87" s="28" t="s">
        <v>200</v>
      </c>
      <c r="AE87" s="21" t="s">
        <v>171</v>
      </c>
      <c r="AF87" s="29">
        <v>1</v>
      </c>
      <c r="AG87" s="29">
        <v>348277</v>
      </c>
      <c r="AH87" s="29" t="s">
        <v>62</v>
      </c>
      <c r="AI87" s="21">
        <v>0</v>
      </c>
      <c r="AJ87" s="29">
        <v>22</v>
      </c>
      <c r="AK87" s="21"/>
      <c r="AL87" s="27" t="s">
        <v>173</v>
      </c>
      <c r="AM87" s="21" t="s">
        <v>63</v>
      </c>
      <c r="AN87" s="21" t="s">
        <v>64</v>
      </c>
      <c r="AO87" s="27"/>
    </row>
    <row r="88" spans="1:41" s="19" customFormat="1" ht="81.75" customHeight="1" x14ac:dyDescent="0.2">
      <c r="A88" s="21" t="s">
        <v>451</v>
      </c>
      <c r="B88" s="21"/>
      <c r="C88" s="21" t="s">
        <v>452</v>
      </c>
      <c r="D88" s="21" t="s">
        <v>453</v>
      </c>
      <c r="E88" s="21">
        <v>876</v>
      </c>
      <c r="F88" s="22" t="s">
        <v>454</v>
      </c>
      <c r="G88" s="21">
        <v>1</v>
      </c>
      <c r="H88" s="21">
        <v>1</v>
      </c>
      <c r="I88" s="13" t="s">
        <v>455</v>
      </c>
      <c r="J88" s="21" t="s">
        <v>54</v>
      </c>
      <c r="K88" s="21"/>
      <c r="L88" s="23" t="s">
        <v>260</v>
      </c>
      <c r="M88" s="21" t="s">
        <v>85</v>
      </c>
      <c r="N88" s="24">
        <v>3339.4870000000001</v>
      </c>
      <c r="O88" s="25">
        <v>3339.4870000000001</v>
      </c>
      <c r="P88" s="26">
        <f t="shared" si="35"/>
        <v>3339487</v>
      </c>
      <c r="Q88" s="21">
        <v>2023</v>
      </c>
      <c r="R88" s="21" t="s">
        <v>105</v>
      </c>
      <c r="S88" s="21">
        <v>2023</v>
      </c>
      <c r="T88" s="27" t="s">
        <v>107</v>
      </c>
      <c r="U88" s="28" t="s">
        <v>114</v>
      </c>
      <c r="V88" s="21">
        <v>2023</v>
      </c>
      <c r="W88" s="27" t="s">
        <v>115</v>
      </c>
      <c r="X88" s="21">
        <v>2023</v>
      </c>
      <c r="Y88" s="27" t="s">
        <v>91</v>
      </c>
      <c r="Z88" s="21">
        <v>2023</v>
      </c>
      <c r="AA88" s="27" t="s">
        <v>93</v>
      </c>
      <c r="AB88" s="28">
        <v>2023</v>
      </c>
      <c r="AC88" s="27" t="s">
        <v>124</v>
      </c>
      <c r="AD88" s="28" t="s">
        <v>129</v>
      </c>
      <c r="AE88" s="21" t="s">
        <v>171</v>
      </c>
      <c r="AF88" s="29">
        <v>1</v>
      </c>
      <c r="AG88" s="29">
        <v>348277</v>
      </c>
      <c r="AH88" s="29" t="s">
        <v>62</v>
      </c>
      <c r="AI88" s="21">
        <v>0</v>
      </c>
      <c r="AJ88" s="29">
        <v>0</v>
      </c>
      <c r="AK88" s="21"/>
      <c r="AL88" s="27" t="s">
        <v>173</v>
      </c>
      <c r="AM88" s="21" t="s">
        <v>63</v>
      </c>
      <c r="AN88" s="21" t="s">
        <v>64</v>
      </c>
      <c r="AO88" s="27"/>
    </row>
    <row r="89" spans="1:41" s="19" customFormat="1" ht="81.75" customHeight="1" x14ac:dyDescent="0.2">
      <c r="A89" s="21" t="s">
        <v>456</v>
      </c>
      <c r="B89" s="21"/>
      <c r="C89" s="21" t="s">
        <v>457</v>
      </c>
      <c r="D89" s="21" t="s">
        <v>457</v>
      </c>
      <c r="E89" s="21">
        <v>796</v>
      </c>
      <c r="F89" s="22" t="s">
        <v>194</v>
      </c>
      <c r="G89" s="21">
        <v>1262</v>
      </c>
      <c r="H89" s="21">
        <v>1</v>
      </c>
      <c r="I89" s="13" t="s">
        <v>458</v>
      </c>
      <c r="J89" s="21" t="s">
        <v>54</v>
      </c>
      <c r="K89" s="21"/>
      <c r="L89" s="23" t="s">
        <v>459</v>
      </c>
      <c r="M89" s="21" t="s">
        <v>460</v>
      </c>
      <c r="N89" s="24">
        <v>2615.63</v>
      </c>
      <c r="O89" s="25">
        <v>2615.63</v>
      </c>
      <c r="P89" s="26">
        <f t="shared" si="35"/>
        <v>2615630</v>
      </c>
      <c r="Q89" s="21">
        <v>2023</v>
      </c>
      <c r="R89" s="21" t="s">
        <v>56</v>
      </c>
      <c r="S89" s="21">
        <v>2023</v>
      </c>
      <c r="T89" s="27" t="s">
        <v>105</v>
      </c>
      <c r="U89" s="28" t="s">
        <v>106</v>
      </c>
      <c r="V89" s="21">
        <v>2023</v>
      </c>
      <c r="W89" s="27" t="s">
        <v>107</v>
      </c>
      <c r="X89" s="21">
        <v>2023</v>
      </c>
      <c r="Y89" s="27" t="s">
        <v>115</v>
      </c>
      <c r="Z89" s="21">
        <v>2023</v>
      </c>
      <c r="AA89" s="27" t="s">
        <v>91</v>
      </c>
      <c r="AB89" s="28">
        <v>2023</v>
      </c>
      <c r="AC89" s="27" t="s">
        <v>93</v>
      </c>
      <c r="AD89" s="28" t="s">
        <v>123</v>
      </c>
      <c r="AE89" s="21" t="s">
        <v>171</v>
      </c>
      <c r="AF89" s="29">
        <v>1</v>
      </c>
      <c r="AG89" s="29">
        <v>348277</v>
      </c>
      <c r="AH89" s="29" t="s">
        <v>62</v>
      </c>
      <c r="AI89" s="21">
        <v>0</v>
      </c>
      <c r="AJ89" s="29">
        <v>0</v>
      </c>
      <c r="AK89" s="21"/>
      <c r="AL89" s="27" t="s">
        <v>173</v>
      </c>
      <c r="AM89" s="21" t="s">
        <v>63</v>
      </c>
      <c r="AN89" s="21" t="s">
        <v>64</v>
      </c>
      <c r="AO89" s="27"/>
    </row>
    <row r="90" spans="1:41" s="19" customFormat="1" ht="81.75" customHeight="1" x14ac:dyDescent="0.2">
      <c r="A90" s="21" t="s">
        <v>461</v>
      </c>
      <c r="B90" s="21"/>
      <c r="C90" s="21" t="s">
        <v>462</v>
      </c>
      <c r="D90" s="21" t="s">
        <v>371</v>
      </c>
      <c r="E90" s="21">
        <v>796</v>
      </c>
      <c r="F90" s="22" t="s">
        <v>194</v>
      </c>
      <c r="G90" s="21">
        <v>2</v>
      </c>
      <c r="H90" s="21">
        <v>1</v>
      </c>
      <c r="I90" s="13" t="s">
        <v>463</v>
      </c>
      <c r="J90" s="21" t="s">
        <v>54</v>
      </c>
      <c r="K90" s="21"/>
      <c r="L90" s="23" t="s">
        <v>459</v>
      </c>
      <c r="M90" s="21" t="s">
        <v>460</v>
      </c>
      <c r="N90" s="24">
        <v>797.99199999999996</v>
      </c>
      <c r="O90" s="25">
        <v>797.99199999999996</v>
      </c>
      <c r="P90" s="26">
        <f t="shared" si="35"/>
        <v>797992</v>
      </c>
      <c r="Q90" s="21">
        <v>2023</v>
      </c>
      <c r="R90" s="21" t="s">
        <v>56</v>
      </c>
      <c r="S90" s="21">
        <v>2023</v>
      </c>
      <c r="T90" s="27" t="s">
        <v>105</v>
      </c>
      <c r="U90" s="28" t="s">
        <v>106</v>
      </c>
      <c r="V90" s="21">
        <v>2023</v>
      </c>
      <c r="W90" s="27" t="s">
        <v>107</v>
      </c>
      <c r="X90" s="21">
        <v>2023</v>
      </c>
      <c r="Y90" s="27" t="s">
        <v>115</v>
      </c>
      <c r="Z90" s="21">
        <v>2023</v>
      </c>
      <c r="AA90" s="27" t="s">
        <v>91</v>
      </c>
      <c r="AB90" s="28">
        <v>2023</v>
      </c>
      <c r="AC90" s="27" t="s">
        <v>93</v>
      </c>
      <c r="AD90" s="28" t="s">
        <v>123</v>
      </c>
      <c r="AE90" s="21" t="s">
        <v>171</v>
      </c>
      <c r="AF90" s="29">
        <v>1</v>
      </c>
      <c r="AG90" s="29">
        <v>348277</v>
      </c>
      <c r="AH90" s="29" t="s">
        <v>62</v>
      </c>
      <c r="AI90" s="21">
        <v>0</v>
      </c>
      <c r="AJ90" s="29">
        <v>0</v>
      </c>
      <c r="AK90" s="21"/>
      <c r="AL90" s="27" t="s">
        <v>173</v>
      </c>
      <c r="AM90" s="21" t="s">
        <v>63</v>
      </c>
      <c r="AN90" s="21" t="s">
        <v>64</v>
      </c>
      <c r="AO90" s="27"/>
    </row>
    <row r="91" spans="1:41" s="19" customFormat="1" ht="81.75" customHeight="1" x14ac:dyDescent="0.2">
      <c r="A91" s="21" t="s">
        <v>464</v>
      </c>
      <c r="B91" s="21"/>
      <c r="C91" s="21" t="s">
        <v>465</v>
      </c>
      <c r="D91" s="21" t="s">
        <v>466</v>
      </c>
      <c r="E91" s="21">
        <v>796</v>
      </c>
      <c r="F91" s="22" t="s">
        <v>194</v>
      </c>
      <c r="G91" s="21">
        <v>4</v>
      </c>
      <c r="H91" s="21">
        <v>1</v>
      </c>
      <c r="I91" s="13" t="s">
        <v>467</v>
      </c>
      <c r="J91" s="21" t="s">
        <v>54</v>
      </c>
      <c r="K91" s="21"/>
      <c r="L91" s="23" t="s">
        <v>459</v>
      </c>
      <c r="M91" s="21" t="s">
        <v>460</v>
      </c>
      <c r="N91" s="24">
        <v>2605.5500000000002</v>
      </c>
      <c r="O91" s="25">
        <v>2605.5500000000002</v>
      </c>
      <c r="P91" s="26">
        <f t="shared" si="35"/>
        <v>2605550</v>
      </c>
      <c r="Q91" s="21">
        <v>2023</v>
      </c>
      <c r="R91" s="21" t="s">
        <v>56</v>
      </c>
      <c r="S91" s="21">
        <v>2023</v>
      </c>
      <c r="T91" s="27" t="s">
        <v>105</v>
      </c>
      <c r="U91" s="28" t="s">
        <v>106</v>
      </c>
      <c r="V91" s="21">
        <v>2023</v>
      </c>
      <c r="W91" s="27" t="s">
        <v>107</v>
      </c>
      <c r="X91" s="21">
        <v>2023</v>
      </c>
      <c r="Y91" s="27" t="s">
        <v>115</v>
      </c>
      <c r="Z91" s="21">
        <v>2023</v>
      </c>
      <c r="AA91" s="27" t="s">
        <v>91</v>
      </c>
      <c r="AB91" s="28">
        <v>2023</v>
      </c>
      <c r="AC91" s="27" t="s">
        <v>93</v>
      </c>
      <c r="AD91" s="28" t="s">
        <v>123</v>
      </c>
      <c r="AE91" s="21" t="s">
        <v>171</v>
      </c>
      <c r="AF91" s="29">
        <v>1</v>
      </c>
      <c r="AG91" s="29">
        <v>348277</v>
      </c>
      <c r="AH91" s="29" t="s">
        <v>62</v>
      </c>
      <c r="AI91" s="21">
        <v>0</v>
      </c>
      <c r="AJ91" s="29">
        <v>0</v>
      </c>
      <c r="AK91" s="21"/>
      <c r="AL91" s="27" t="s">
        <v>173</v>
      </c>
      <c r="AM91" s="21" t="s">
        <v>63</v>
      </c>
      <c r="AN91" s="21" t="s">
        <v>64</v>
      </c>
      <c r="AO91" s="27"/>
    </row>
    <row r="92" spans="1:41" s="19" customFormat="1" ht="81.75" customHeight="1" x14ac:dyDescent="0.2">
      <c r="A92" s="21" t="s">
        <v>468</v>
      </c>
      <c r="B92" s="21"/>
      <c r="C92" s="21" t="s">
        <v>371</v>
      </c>
      <c r="D92" s="21" t="s">
        <v>469</v>
      </c>
      <c r="E92" s="21">
        <v>796</v>
      </c>
      <c r="F92" s="22" t="s">
        <v>194</v>
      </c>
      <c r="G92" s="21">
        <v>2</v>
      </c>
      <c r="H92" s="21">
        <v>1</v>
      </c>
      <c r="I92" s="13" t="s">
        <v>470</v>
      </c>
      <c r="J92" s="21" t="s">
        <v>54</v>
      </c>
      <c r="K92" s="21"/>
      <c r="L92" s="23" t="s">
        <v>459</v>
      </c>
      <c r="M92" s="21" t="s">
        <v>460</v>
      </c>
      <c r="N92" s="24">
        <v>1842.145</v>
      </c>
      <c r="O92" s="25">
        <v>1842.145</v>
      </c>
      <c r="P92" s="26">
        <f t="shared" si="35"/>
        <v>1842145</v>
      </c>
      <c r="Q92" s="21">
        <v>2023</v>
      </c>
      <c r="R92" s="21" t="s">
        <v>56</v>
      </c>
      <c r="S92" s="21">
        <v>2023</v>
      </c>
      <c r="T92" s="27" t="s">
        <v>105</v>
      </c>
      <c r="U92" s="28" t="s">
        <v>106</v>
      </c>
      <c r="V92" s="21">
        <v>2023</v>
      </c>
      <c r="W92" s="27" t="s">
        <v>107</v>
      </c>
      <c r="X92" s="21">
        <v>2023</v>
      </c>
      <c r="Y92" s="27" t="s">
        <v>115</v>
      </c>
      <c r="Z92" s="21">
        <v>2023</v>
      </c>
      <c r="AA92" s="27" t="s">
        <v>91</v>
      </c>
      <c r="AB92" s="28">
        <v>2023</v>
      </c>
      <c r="AC92" s="27" t="s">
        <v>93</v>
      </c>
      <c r="AD92" s="28" t="s">
        <v>123</v>
      </c>
      <c r="AE92" s="21" t="s">
        <v>171</v>
      </c>
      <c r="AF92" s="29">
        <v>1</v>
      </c>
      <c r="AG92" s="29">
        <v>348277</v>
      </c>
      <c r="AH92" s="29" t="s">
        <v>62</v>
      </c>
      <c r="AI92" s="21">
        <v>0</v>
      </c>
      <c r="AJ92" s="29">
        <v>0</v>
      </c>
      <c r="AK92" s="21"/>
      <c r="AL92" s="27" t="s">
        <v>173</v>
      </c>
      <c r="AM92" s="21" t="s">
        <v>63</v>
      </c>
      <c r="AN92" s="21" t="s">
        <v>64</v>
      </c>
      <c r="AO92" s="27"/>
    </row>
    <row r="93" spans="1:41" s="19" customFormat="1" ht="81.75" customHeight="1" x14ac:dyDescent="0.2">
      <c r="A93" s="21" t="s">
        <v>471</v>
      </c>
      <c r="B93" s="21"/>
      <c r="C93" s="21" t="s">
        <v>472</v>
      </c>
      <c r="D93" s="21">
        <v>71</v>
      </c>
      <c r="E93" s="21" t="s">
        <v>268</v>
      </c>
      <c r="F93" s="22" t="s">
        <v>51</v>
      </c>
      <c r="G93" s="21">
        <v>1</v>
      </c>
      <c r="H93" s="21">
        <v>2</v>
      </c>
      <c r="I93" s="13" t="s">
        <v>473</v>
      </c>
      <c r="J93" s="21" t="s">
        <v>54</v>
      </c>
      <c r="K93" s="21"/>
      <c r="L93" s="23" t="s">
        <v>260</v>
      </c>
      <c r="M93" s="21" t="s">
        <v>85</v>
      </c>
      <c r="N93" s="24">
        <v>624.91600000000005</v>
      </c>
      <c r="O93" s="25">
        <v>624.91600000000005</v>
      </c>
      <c r="P93" s="26">
        <f t="shared" si="35"/>
        <v>624916</v>
      </c>
      <c r="Q93" s="21">
        <v>2023</v>
      </c>
      <c r="R93" s="21" t="s">
        <v>56</v>
      </c>
      <c r="S93" s="21">
        <v>2023</v>
      </c>
      <c r="T93" s="27" t="s">
        <v>105</v>
      </c>
      <c r="U93" s="28" t="s">
        <v>106</v>
      </c>
      <c r="V93" s="21">
        <v>2023</v>
      </c>
      <c r="W93" s="27" t="s">
        <v>107</v>
      </c>
      <c r="X93" s="21">
        <v>2023</v>
      </c>
      <c r="Y93" s="27" t="s">
        <v>115</v>
      </c>
      <c r="Z93" s="21">
        <v>2023</v>
      </c>
      <c r="AA93" s="27" t="s">
        <v>115</v>
      </c>
      <c r="AB93" s="28">
        <v>2023</v>
      </c>
      <c r="AC93" s="27" t="s">
        <v>124</v>
      </c>
      <c r="AD93" s="28" t="s">
        <v>129</v>
      </c>
      <c r="AE93" s="21" t="s">
        <v>171</v>
      </c>
      <c r="AF93" s="29">
        <v>1</v>
      </c>
      <c r="AG93" s="29">
        <v>348277</v>
      </c>
      <c r="AH93" s="29" t="s">
        <v>62</v>
      </c>
      <c r="AI93" s="21">
        <v>0</v>
      </c>
      <c r="AJ93" s="29">
        <v>0</v>
      </c>
      <c r="AK93" s="21"/>
      <c r="AL93" s="27" t="s">
        <v>173</v>
      </c>
      <c r="AM93" s="21" t="s">
        <v>63</v>
      </c>
      <c r="AN93" s="21" t="s">
        <v>64</v>
      </c>
      <c r="AO93" s="27"/>
    </row>
    <row r="94" spans="1:41" s="19" customFormat="1" ht="81.75" customHeight="1" x14ac:dyDescent="0.2">
      <c r="A94" s="21" t="s">
        <v>474</v>
      </c>
      <c r="B94" s="21"/>
      <c r="C94" s="21" t="s">
        <v>472</v>
      </c>
      <c r="D94" s="21">
        <v>71</v>
      </c>
      <c r="E94" s="21" t="s">
        <v>268</v>
      </c>
      <c r="F94" s="22" t="s">
        <v>51</v>
      </c>
      <c r="G94" s="21">
        <v>1</v>
      </c>
      <c r="H94" s="21">
        <v>2</v>
      </c>
      <c r="I94" s="13" t="s">
        <v>475</v>
      </c>
      <c r="J94" s="21" t="s">
        <v>54</v>
      </c>
      <c r="K94" s="21"/>
      <c r="L94" s="23" t="s">
        <v>260</v>
      </c>
      <c r="M94" s="21" t="s">
        <v>85</v>
      </c>
      <c r="N94" s="24">
        <v>624.91600000000005</v>
      </c>
      <c r="O94" s="25">
        <v>624.91600000000005</v>
      </c>
      <c r="P94" s="26">
        <f t="shared" si="35"/>
        <v>624916</v>
      </c>
      <c r="Q94" s="21">
        <v>2023</v>
      </c>
      <c r="R94" s="21" t="s">
        <v>56</v>
      </c>
      <c r="S94" s="21">
        <v>2023</v>
      </c>
      <c r="T94" s="27" t="s">
        <v>105</v>
      </c>
      <c r="U94" s="28" t="s">
        <v>106</v>
      </c>
      <c r="V94" s="21">
        <v>2023</v>
      </c>
      <c r="W94" s="27" t="s">
        <v>107</v>
      </c>
      <c r="X94" s="21">
        <v>2023</v>
      </c>
      <c r="Y94" s="27" t="s">
        <v>115</v>
      </c>
      <c r="Z94" s="21">
        <v>2023</v>
      </c>
      <c r="AA94" s="27" t="s">
        <v>115</v>
      </c>
      <c r="AB94" s="28">
        <v>2023</v>
      </c>
      <c r="AC94" s="27" t="s">
        <v>124</v>
      </c>
      <c r="AD94" s="28" t="s">
        <v>129</v>
      </c>
      <c r="AE94" s="21" t="s">
        <v>171</v>
      </c>
      <c r="AF94" s="29">
        <v>1</v>
      </c>
      <c r="AG94" s="29">
        <v>348277</v>
      </c>
      <c r="AH94" s="29" t="s">
        <v>62</v>
      </c>
      <c r="AI94" s="21">
        <v>0</v>
      </c>
      <c r="AJ94" s="29">
        <v>0</v>
      </c>
      <c r="AK94" s="21"/>
      <c r="AL94" s="27" t="s">
        <v>173</v>
      </c>
      <c r="AM94" s="21" t="s">
        <v>63</v>
      </c>
      <c r="AN94" s="21" t="s">
        <v>64</v>
      </c>
      <c r="AO94" s="27"/>
    </row>
    <row r="95" spans="1:41" s="19" customFormat="1" ht="81.75" customHeight="1" x14ac:dyDescent="0.2">
      <c r="A95" s="21" t="s">
        <v>476</v>
      </c>
      <c r="B95" s="21"/>
      <c r="C95" s="21" t="s">
        <v>472</v>
      </c>
      <c r="D95" s="21">
        <v>71</v>
      </c>
      <c r="E95" s="21" t="s">
        <v>268</v>
      </c>
      <c r="F95" s="22" t="s">
        <v>51</v>
      </c>
      <c r="G95" s="21">
        <v>1</v>
      </c>
      <c r="H95" s="21">
        <v>2</v>
      </c>
      <c r="I95" s="13" t="s">
        <v>477</v>
      </c>
      <c r="J95" s="21" t="s">
        <v>54</v>
      </c>
      <c r="K95" s="21"/>
      <c r="L95" s="23" t="s">
        <v>260</v>
      </c>
      <c r="M95" s="21" t="s">
        <v>85</v>
      </c>
      <c r="N95" s="24">
        <v>624.91600000000005</v>
      </c>
      <c r="O95" s="25">
        <v>624.91600000000005</v>
      </c>
      <c r="P95" s="26">
        <f t="shared" si="35"/>
        <v>624916</v>
      </c>
      <c r="Q95" s="21">
        <v>2023</v>
      </c>
      <c r="R95" s="21" t="s">
        <v>56</v>
      </c>
      <c r="S95" s="21">
        <v>2023</v>
      </c>
      <c r="T95" s="27" t="s">
        <v>105</v>
      </c>
      <c r="U95" s="28" t="s">
        <v>106</v>
      </c>
      <c r="V95" s="21">
        <v>2023</v>
      </c>
      <c r="W95" s="27" t="s">
        <v>107</v>
      </c>
      <c r="X95" s="21">
        <v>2023</v>
      </c>
      <c r="Y95" s="27" t="s">
        <v>115</v>
      </c>
      <c r="Z95" s="21">
        <v>2023</v>
      </c>
      <c r="AA95" s="27" t="s">
        <v>115</v>
      </c>
      <c r="AB95" s="28">
        <v>2023</v>
      </c>
      <c r="AC95" s="27" t="s">
        <v>124</v>
      </c>
      <c r="AD95" s="28" t="s">
        <v>129</v>
      </c>
      <c r="AE95" s="21" t="s">
        <v>171</v>
      </c>
      <c r="AF95" s="29">
        <v>1</v>
      </c>
      <c r="AG95" s="29">
        <v>348277</v>
      </c>
      <c r="AH95" s="29" t="s">
        <v>62</v>
      </c>
      <c r="AI95" s="21">
        <v>0</v>
      </c>
      <c r="AJ95" s="29">
        <v>0</v>
      </c>
      <c r="AK95" s="21"/>
      <c r="AL95" s="27" t="s">
        <v>173</v>
      </c>
      <c r="AM95" s="21" t="s">
        <v>63</v>
      </c>
      <c r="AN95" s="21" t="s">
        <v>64</v>
      </c>
      <c r="AO95" s="27"/>
    </row>
    <row r="96" spans="1:41" s="19" customFormat="1" ht="128.44999999999999" customHeight="1" x14ac:dyDescent="0.2">
      <c r="A96" s="21" t="s">
        <v>478</v>
      </c>
      <c r="B96" s="21"/>
      <c r="C96" s="21">
        <v>62</v>
      </c>
      <c r="D96" s="21" t="s">
        <v>479</v>
      </c>
      <c r="E96" s="21">
        <v>642</v>
      </c>
      <c r="F96" s="22" t="s">
        <v>51</v>
      </c>
      <c r="G96" s="21" t="s">
        <v>52</v>
      </c>
      <c r="H96" s="21">
        <v>3</v>
      </c>
      <c r="I96" s="13" t="s">
        <v>480</v>
      </c>
      <c r="J96" s="21" t="s">
        <v>54</v>
      </c>
      <c r="K96" s="21"/>
      <c r="L96" s="23">
        <v>45000000000</v>
      </c>
      <c r="M96" s="21" t="s">
        <v>85</v>
      </c>
      <c r="N96" s="24">
        <v>48.3</v>
      </c>
      <c r="O96" s="25">
        <v>0</v>
      </c>
      <c r="P96" s="26">
        <f t="shared" ref="P96:P374" si="40">N96*1000</f>
        <v>48300</v>
      </c>
      <c r="Q96" s="21">
        <v>2023</v>
      </c>
      <c r="R96" s="21" t="s">
        <v>93</v>
      </c>
      <c r="S96" s="21">
        <v>2023</v>
      </c>
      <c r="T96" s="27" t="s">
        <v>124</v>
      </c>
      <c r="U96" s="28" t="s">
        <v>129</v>
      </c>
      <c r="V96" s="21">
        <v>2023</v>
      </c>
      <c r="W96" s="27" t="s">
        <v>124</v>
      </c>
      <c r="X96" s="21">
        <v>2023</v>
      </c>
      <c r="Y96" s="27" t="s">
        <v>124</v>
      </c>
      <c r="Z96" s="21">
        <v>2023</v>
      </c>
      <c r="AA96" s="27" t="s">
        <v>130</v>
      </c>
      <c r="AB96" s="28" t="s">
        <v>70</v>
      </c>
      <c r="AC96" s="27" t="s">
        <v>130</v>
      </c>
      <c r="AD96" s="28" t="s">
        <v>170</v>
      </c>
      <c r="AE96" s="21" t="s">
        <v>61</v>
      </c>
      <c r="AF96" s="29">
        <v>0</v>
      </c>
      <c r="AG96" s="29">
        <v>348346</v>
      </c>
      <c r="AH96" s="29" t="s">
        <v>62</v>
      </c>
      <c r="AI96" s="29">
        <v>0</v>
      </c>
      <c r="AJ96" s="29">
        <v>15</v>
      </c>
      <c r="AK96" s="21" t="s">
        <v>481</v>
      </c>
      <c r="AL96" s="27"/>
      <c r="AM96" s="21" t="s">
        <v>63</v>
      </c>
      <c r="AN96" s="21" t="s">
        <v>64</v>
      </c>
      <c r="AO96" s="27" t="s">
        <v>80</v>
      </c>
    </row>
    <row r="97" spans="1:41" s="19" customFormat="1" ht="160.5" customHeight="1" x14ac:dyDescent="0.2">
      <c r="A97" s="21" t="s">
        <v>482</v>
      </c>
      <c r="B97" s="21"/>
      <c r="C97" s="21">
        <v>62</v>
      </c>
      <c r="D97" s="21" t="s">
        <v>479</v>
      </c>
      <c r="E97" s="21">
        <v>642</v>
      </c>
      <c r="F97" s="22" t="s">
        <v>51</v>
      </c>
      <c r="G97" s="21">
        <v>1</v>
      </c>
      <c r="H97" s="21">
        <v>3</v>
      </c>
      <c r="I97" s="13" t="s">
        <v>483</v>
      </c>
      <c r="J97" s="21" t="s">
        <v>54</v>
      </c>
      <c r="K97" s="21"/>
      <c r="L97" s="23">
        <v>45000000000</v>
      </c>
      <c r="M97" s="21" t="s">
        <v>85</v>
      </c>
      <c r="N97" s="24">
        <v>925.21</v>
      </c>
      <c r="O97" s="25">
        <v>0</v>
      </c>
      <c r="P97" s="26">
        <f t="shared" si="40"/>
        <v>925210</v>
      </c>
      <c r="Q97" s="21">
        <v>2023</v>
      </c>
      <c r="R97" s="21" t="s">
        <v>71</v>
      </c>
      <c r="S97" s="21">
        <v>2023</v>
      </c>
      <c r="T97" s="27" t="s">
        <v>68</v>
      </c>
      <c r="U97" s="28" t="s">
        <v>69</v>
      </c>
      <c r="V97" s="21">
        <v>2023</v>
      </c>
      <c r="W97" s="27" t="s">
        <v>59</v>
      </c>
      <c r="X97" s="21">
        <v>2023</v>
      </c>
      <c r="Y97" s="27" t="s">
        <v>78</v>
      </c>
      <c r="Z97" s="21">
        <v>2024</v>
      </c>
      <c r="AA97" s="27" t="s">
        <v>56</v>
      </c>
      <c r="AB97" s="28" t="s">
        <v>70</v>
      </c>
      <c r="AC97" s="27" t="s">
        <v>78</v>
      </c>
      <c r="AD97" s="28" t="s">
        <v>163</v>
      </c>
      <c r="AE97" s="21" t="s">
        <v>171</v>
      </c>
      <c r="AF97" s="29">
        <v>1</v>
      </c>
      <c r="AG97" s="29">
        <v>348277</v>
      </c>
      <c r="AH97" s="29" t="s">
        <v>62</v>
      </c>
      <c r="AI97" s="21">
        <v>0</v>
      </c>
      <c r="AJ97" s="29">
        <v>0</v>
      </c>
      <c r="AK97" s="21" t="s">
        <v>484</v>
      </c>
      <c r="AL97" s="27" t="s">
        <v>173</v>
      </c>
      <c r="AM97" s="21" t="s">
        <v>63</v>
      </c>
      <c r="AN97" s="21" t="s">
        <v>64</v>
      </c>
      <c r="AO97" s="27"/>
    </row>
    <row r="98" spans="1:41" s="19" customFormat="1" ht="123" customHeight="1" x14ac:dyDescent="0.2">
      <c r="A98" s="21" t="s">
        <v>485</v>
      </c>
      <c r="B98" s="21"/>
      <c r="C98" s="21">
        <v>38</v>
      </c>
      <c r="D98" s="21" t="s">
        <v>486</v>
      </c>
      <c r="E98" s="21">
        <v>642</v>
      </c>
      <c r="F98" s="22" t="s">
        <v>51</v>
      </c>
      <c r="G98" s="21">
        <v>1</v>
      </c>
      <c r="H98" s="21">
        <v>3</v>
      </c>
      <c r="I98" s="13" t="s">
        <v>487</v>
      </c>
      <c r="J98" s="21" t="s">
        <v>54</v>
      </c>
      <c r="K98" s="21"/>
      <c r="L98" s="23">
        <v>45000000000</v>
      </c>
      <c r="M98" s="21" t="s">
        <v>85</v>
      </c>
      <c r="N98" s="24">
        <v>9.1</v>
      </c>
      <c r="O98" s="25">
        <v>0</v>
      </c>
      <c r="P98" s="26">
        <f t="shared" si="40"/>
        <v>9100</v>
      </c>
      <c r="Q98" s="21">
        <v>2023</v>
      </c>
      <c r="R98" s="21" t="s">
        <v>68</v>
      </c>
      <c r="S98" s="21">
        <v>2023</v>
      </c>
      <c r="T98" s="27" t="s">
        <v>59</v>
      </c>
      <c r="U98" s="28" t="s">
        <v>60</v>
      </c>
      <c r="V98" s="21">
        <v>2023</v>
      </c>
      <c r="W98" s="27" t="s">
        <v>59</v>
      </c>
      <c r="X98" s="21">
        <v>2023</v>
      </c>
      <c r="Y98" s="27" t="s">
        <v>78</v>
      </c>
      <c r="Z98" s="21">
        <v>2024</v>
      </c>
      <c r="AA98" s="27" t="s">
        <v>56</v>
      </c>
      <c r="AB98" s="28" t="s">
        <v>70</v>
      </c>
      <c r="AC98" s="27" t="s">
        <v>78</v>
      </c>
      <c r="AD98" s="28" t="s">
        <v>163</v>
      </c>
      <c r="AE98" s="21" t="s">
        <v>61</v>
      </c>
      <c r="AF98" s="29">
        <v>0</v>
      </c>
      <c r="AG98" s="29">
        <v>348346</v>
      </c>
      <c r="AH98" s="29" t="s">
        <v>62</v>
      </c>
      <c r="AI98" s="29">
        <v>0</v>
      </c>
      <c r="AJ98" s="29">
        <v>0</v>
      </c>
      <c r="AK98" s="21" t="s">
        <v>488</v>
      </c>
      <c r="AL98" s="27"/>
      <c r="AM98" s="21" t="s">
        <v>63</v>
      </c>
      <c r="AN98" s="21" t="s">
        <v>64</v>
      </c>
      <c r="AO98" s="27"/>
    </row>
    <row r="99" spans="1:41" s="19" customFormat="1" ht="69.75" customHeight="1" x14ac:dyDescent="0.2">
      <c r="A99" s="21" t="s">
        <v>489</v>
      </c>
      <c r="B99" s="21"/>
      <c r="C99" s="21" t="s">
        <v>154</v>
      </c>
      <c r="D99" s="21" t="s">
        <v>247</v>
      </c>
      <c r="E99" s="21">
        <v>792</v>
      </c>
      <c r="F99" s="22" t="s">
        <v>248</v>
      </c>
      <c r="G99" s="21">
        <v>2</v>
      </c>
      <c r="H99" s="21">
        <v>3</v>
      </c>
      <c r="I99" s="13" t="s">
        <v>490</v>
      </c>
      <c r="J99" s="21" t="s">
        <v>54</v>
      </c>
      <c r="K99" s="21"/>
      <c r="L99" s="23">
        <v>45000000000</v>
      </c>
      <c r="M99" s="21" t="s">
        <v>85</v>
      </c>
      <c r="N99" s="24">
        <v>64.540000000000006</v>
      </c>
      <c r="O99" s="25">
        <f t="shared" ref="O99:O104" si="41">N99</f>
        <v>64.540000000000006</v>
      </c>
      <c r="P99" s="26">
        <f t="shared" si="40"/>
        <v>64540.000000000007</v>
      </c>
      <c r="Q99" s="21">
        <v>2023</v>
      </c>
      <c r="R99" s="21" t="s">
        <v>115</v>
      </c>
      <c r="S99" s="21">
        <v>2023</v>
      </c>
      <c r="T99" s="27" t="s">
        <v>91</v>
      </c>
      <c r="U99" s="28" t="s">
        <v>92</v>
      </c>
      <c r="V99" s="21">
        <v>2023</v>
      </c>
      <c r="W99" s="27" t="s">
        <v>93</v>
      </c>
      <c r="X99" s="21">
        <v>2023</v>
      </c>
      <c r="Y99" s="27" t="s">
        <v>124</v>
      </c>
      <c r="Z99" s="21">
        <v>2023</v>
      </c>
      <c r="AA99" s="27" t="s">
        <v>130</v>
      </c>
      <c r="AB99" s="28" t="s">
        <v>58</v>
      </c>
      <c r="AC99" s="27" t="s">
        <v>78</v>
      </c>
      <c r="AD99" s="28" t="s">
        <v>79</v>
      </c>
      <c r="AE99" s="21" t="s">
        <v>164</v>
      </c>
      <c r="AF99" s="29">
        <v>0</v>
      </c>
      <c r="AG99" s="29">
        <v>376086</v>
      </c>
      <c r="AH99" s="29" t="s">
        <v>62</v>
      </c>
      <c r="AI99" s="29">
        <v>0</v>
      </c>
      <c r="AJ99" s="29">
        <v>22</v>
      </c>
      <c r="AK99" s="21"/>
      <c r="AL99" s="27"/>
      <c r="AM99" s="21" t="s">
        <v>63</v>
      </c>
      <c r="AN99" s="21" t="s">
        <v>64</v>
      </c>
      <c r="AO99" s="27" t="s">
        <v>80</v>
      </c>
    </row>
    <row r="100" spans="1:41" s="19" customFormat="1" ht="104.25" customHeight="1" x14ac:dyDescent="0.2">
      <c r="A100" s="21" t="s">
        <v>491</v>
      </c>
      <c r="B100" s="21"/>
      <c r="C100" s="21" t="s">
        <v>492</v>
      </c>
      <c r="D100" s="21" t="s">
        <v>493</v>
      </c>
      <c r="E100" s="21">
        <v>796</v>
      </c>
      <c r="F100" s="22" t="s">
        <v>194</v>
      </c>
      <c r="G100" s="21">
        <v>16</v>
      </c>
      <c r="H100" s="21">
        <v>1</v>
      </c>
      <c r="I100" s="13" t="s">
        <v>494</v>
      </c>
      <c r="J100" s="21" t="s">
        <v>54</v>
      </c>
      <c r="K100" s="21"/>
      <c r="L100" s="23">
        <v>64000000000</v>
      </c>
      <c r="M100" s="21" t="s">
        <v>286</v>
      </c>
      <c r="N100" s="24">
        <v>263</v>
      </c>
      <c r="O100" s="25">
        <f t="shared" si="41"/>
        <v>263</v>
      </c>
      <c r="P100" s="26">
        <f t="shared" si="40"/>
        <v>263000</v>
      </c>
      <c r="Q100" s="21">
        <v>2023</v>
      </c>
      <c r="R100" s="21" t="s">
        <v>56</v>
      </c>
      <c r="S100" s="21">
        <v>2023</v>
      </c>
      <c r="T100" s="27" t="s">
        <v>56</v>
      </c>
      <c r="U100" s="28" t="s">
        <v>57</v>
      </c>
      <c r="V100" s="21">
        <v>2023</v>
      </c>
      <c r="W100" s="27" t="s">
        <v>105</v>
      </c>
      <c r="X100" s="21">
        <v>2023</v>
      </c>
      <c r="Y100" s="27" t="s">
        <v>105</v>
      </c>
      <c r="Z100" s="21">
        <v>2023</v>
      </c>
      <c r="AA100" s="27" t="s">
        <v>105</v>
      </c>
      <c r="AB100" s="28" t="s">
        <v>58</v>
      </c>
      <c r="AC100" s="27" t="s">
        <v>105</v>
      </c>
      <c r="AD100" s="28" t="s">
        <v>106</v>
      </c>
      <c r="AE100" s="21" t="s">
        <v>171</v>
      </c>
      <c r="AF100" s="29">
        <v>1</v>
      </c>
      <c r="AG100" s="29">
        <v>348277</v>
      </c>
      <c r="AH100" s="29" t="s">
        <v>62</v>
      </c>
      <c r="AI100" s="21">
        <v>0</v>
      </c>
      <c r="AJ100" s="29">
        <v>0</v>
      </c>
      <c r="AK100" s="21"/>
      <c r="AL100" s="27" t="s">
        <v>173</v>
      </c>
      <c r="AM100" s="21" t="s">
        <v>63</v>
      </c>
      <c r="AN100" s="21" t="s">
        <v>64</v>
      </c>
      <c r="AO100" s="27"/>
    </row>
    <row r="101" spans="1:41" s="19" customFormat="1" ht="92.25" customHeight="1" x14ac:dyDescent="0.2">
      <c r="A101" s="21" t="s">
        <v>495</v>
      </c>
      <c r="B101" s="21"/>
      <c r="C101" s="21" t="s">
        <v>492</v>
      </c>
      <c r="D101" s="21" t="s">
        <v>493</v>
      </c>
      <c r="E101" s="21">
        <v>796</v>
      </c>
      <c r="F101" s="22" t="s">
        <v>194</v>
      </c>
      <c r="G101" s="21">
        <v>12</v>
      </c>
      <c r="H101" s="21">
        <v>1</v>
      </c>
      <c r="I101" s="13" t="s">
        <v>496</v>
      </c>
      <c r="J101" s="21" t="s">
        <v>54</v>
      </c>
      <c r="K101" s="21"/>
      <c r="L101" s="23">
        <v>64000000000</v>
      </c>
      <c r="M101" s="21" t="s">
        <v>286</v>
      </c>
      <c r="N101" s="24">
        <v>57.2</v>
      </c>
      <c r="O101" s="25">
        <f t="shared" si="41"/>
        <v>57.2</v>
      </c>
      <c r="P101" s="26">
        <f t="shared" si="40"/>
        <v>57200</v>
      </c>
      <c r="Q101" s="21">
        <v>2023</v>
      </c>
      <c r="R101" s="21" t="s">
        <v>56</v>
      </c>
      <c r="S101" s="21">
        <v>2023</v>
      </c>
      <c r="T101" s="27" t="s">
        <v>56</v>
      </c>
      <c r="U101" s="28" t="s">
        <v>57</v>
      </c>
      <c r="V101" s="21">
        <v>2023</v>
      </c>
      <c r="W101" s="27" t="s">
        <v>105</v>
      </c>
      <c r="X101" s="21">
        <v>2023</v>
      </c>
      <c r="Y101" s="27" t="s">
        <v>105</v>
      </c>
      <c r="Z101" s="21">
        <v>2023</v>
      </c>
      <c r="AA101" s="27" t="s">
        <v>105</v>
      </c>
      <c r="AB101" s="28" t="s">
        <v>58</v>
      </c>
      <c r="AC101" s="27" t="s">
        <v>105</v>
      </c>
      <c r="AD101" s="28" t="s">
        <v>106</v>
      </c>
      <c r="AE101" s="21" t="s">
        <v>164</v>
      </c>
      <c r="AF101" s="29">
        <v>0</v>
      </c>
      <c r="AG101" s="29">
        <v>376086</v>
      </c>
      <c r="AH101" s="29" t="s">
        <v>62</v>
      </c>
      <c r="AI101" s="29">
        <v>0</v>
      </c>
      <c r="AJ101" s="29">
        <v>0</v>
      </c>
      <c r="AK101" s="21"/>
      <c r="AL101" s="27"/>
      <c r="AM101" s="21" t="s">
        <v>63</v>
      </c>
      <c r="AN101" s="21" t="s">
        <v>64</v>
      </c>
      <c r="AO101" s="27"/>
    </row>
    <row r="102" spans="1:41" s="19" customFormat="1" ht="92.25" customHeight="1" x14ac:dyDescent="0.2">
      <c r="A102" s="21" t="s">
        <v>497</v>
      </c>
      <c r="B102" s="21"/>
      <c r="C102" s="21" t="s">
        <v>498</v>
      </c>
      <c r="D102" s="21" t="s">
        <v>499</v>
      </c>
      <c r="E102" s="21">
        <v>839</v>
      </c>
      <c r="F102" s="22" t="s">
        <v>500</v>
      </c>
      <c r="G102" s="21">
        <v>16</v>
      </c>
      <c r="H102" s="21">
        <v>1</v>
      </c>
      <c r="I102" s="13" t="s">
        <v>501</v>
      </c>
      <c r="J102" s="21" t="s">
        <v>54</v>
      </c>
      <c r="K102" s="21"/>
      <c r="L102" s="23">
        <v>64000000000</v>
      </c>
      <c r="M102" s="21" t="s">
        <v>286</v>
      </c>
      <c r="N102" s="24">
        <v>62.4</v>
      </c>
      <c r="O102" s="25">
        <f t="shared" si="41"/>
        <v>62.4</v>
      </c>
      <c r="P102" s="26">
        <f t="shared" si="40"/>
        <v>62400</v>
      </c>
      <c r="Q102" s="21">
        <v>2023</v>
      </c>
      <c r="R102" s="21" t="s">
        <v>56</v>
      </c>
      <c r="S102" s="21">
        <v>2023</v>
      </c>
      <c r="T102" s="27" t="s">
        <v>56</v>
      </c>
      <c r="U102" s="28" t="s">
        <v>57</v>
      </c>
      <c r="V102" s="21">
        <v>2023</v>
      </c>
      <c r="W102" s="27" t="s">
        <v>105</v>
      </c>
      <c r="X102" s="21">
        <v>2023</v>
      </c>
      <c r="Y102" s="27" t="s">
        <v>105</v>
      </c>
      <c r="Z102" s="21">
        <v>2023</v>
      </c>
      <c r="AA102" s="27" t="s">
        <v>105</v>
      </c>
      <c r="AB102" s="28" t="s">
        <v>58</v>
      </c>
      <c r="AC102" s="27" t="s">
        <v>105</v>
      </c>
      <c r="AD102" s="28" t="s">
        <v>106</v>
      </c>
      <c r="AE102" s="21" t="s">
        <v>164</v>
      </c>
      <c r="AF102" s="29">
        <v>0</v>
      </c>
      <c r="AG102" s="29">
        <v>376086</v>
      </c>
      <c r="AH102" s="29" t="s">
        <v>62</v>
      </c>
      <c r="AI102" s="29">
        <v>0</v>
      </c>
      <c r="AJ102" s="29">
        <v>0</v>
      </c>
      <c r="AK102" s="21"/>
      <c r="AL102" s="27"/>
      <c r="AM102" s="21" t="s">
        <v>63</v>
      </c>
      <c r="AN102" s="21" t="s">
        <v>64</v>
      </c>
      <c r="AO102" s="27"/>
    </row>
    <row r="103" spans="1:41" s="19" customFormat="1" ht="95.25" customHeight="1" x14ac:dyDescent="0.2">
      <c r="A103" s="21" t="s">
        <v>502</v>
      </c>
      <c r="B103" s="21"/>
      <c r="C103" s="21" t="s">
        <v>503</v>
      </c>
      <c r="D103" s="21" t="s">
        <v>504</v>
      </c>
      <c r="E103" s="21">
        <v>796</v>
      </c>
      <c r="F103" s="22" t="s">
        <v>194</v>
      </c>
      <c r="G103" s="21">
        <v>1000</v>
      </c>
      <c r="H103" s="21">
        <v>1</v>
      </c>
      <c r="I103" s="13" t="s">
        <v>505</v>
      </c>
      <c r="J103" s="21" t="s">
        <v>54</v>
      </c>
      <c r="K103" s="21"/>
      <c r="L103" s="23">
        <v>64000000000</v>
      </c>
      <c r="M103" s="21" t="s">
        <v>286</v>
      </c>
      <c r="N103" s="24">
        <v>119.7</v>
      </c>
      <c r="O103" s="25">
        <f t="shared" si="41"/>
        <v>119.7</v>
      </c>
      <c r="P103" s="26">
        <f t="shared" si="40"/>
        <v>119700</v>
      </c>
      <c r="Q103" s="21">
        <v>2023</v>
      </c>
      <c r="R103" s="21" t="s">
        <v>56</v>
      </c>
      <c r="S103" s="21">
        <v>2023</v>
      </c>
      <c r="T103" s="27" t="s">
        <v>56</v>
      </c>
      <c r="U103" s="28" t="s">
        <v>57</v>
      </c>
      <c r="V103" s="21">
        <v>2023</v>
      </c>
      <c r="W103" s="27" t="s">
        <v>105</v>
      </c>
      <c r="X103" s="21">
        <v>2023</v>
      </c>
      <c r="Y103" s="27" t="s">
        <v>105</v>
      </c>
      <c r="Z103" s="21">
        <v>2023</v>
      </c>
      <c r="AA103" s="27" t="s">
        <v>105</v>
      </c>
      <c r="AB103" s="28" t="s">
        <v>58</v>
      </c>
      <c r="AC103" s="27" t="s">
        <v>105</v>
      </c>
      <c r="AD103" s="28" t="s">
        <v>106</v>
      </c>
      <c r="AE103" s="21" t="s">
        <v>171</v>
      </c>
      <c r="AF103" s="29">
        <v>1</v>
      </c>
      <c r="AG103" s="29">
        <v>348277</v>
      </c>
      <c r="AH103" s="29" t="s">
        <v>62</v>
      </c>
      <c r="AI103" s="29">
        <v>0</v>
      </c>
      <c r="AJ103" s="29">
        <v>0</v>
      </c>
      <c r="AK103" s="21"/>
      <c r="AL103" s="27" t="s">
        <v>173</v>
      </c>
      <c r="AM103" s="21" t="s">
        <v>63</v>
      </c>
      <c r="AN103" s="21" t="s">
        <v>64</v>
      </c>
      <c r="AO103" s="27"/>
    </row>
    <row r="104" spans="1:41" s="19" customFormat="1" ht="95.25" customHeight="1" x14ac:dyDescent="0.2">
      <c r="A104" s="21" t="s">
        <v>506</v>
      </c>
      <c r="B104" s="21"/>
      <c r="C104" s="21" t="s">
        <v>507</v>
      </c>
      <c r="D104" s="21" t="s">
        <v>508</v>
      </c>
      <c r="E104" s="21">
        <v>796</v>
      </c>
      <c r="F104" s="22" t="s">
        <v>194</v>
      </c>
      <c r="G104" s="21">
        <v>12</v>
      </c>
      <c r="H104" s="21">
        <v>1</v>
      </c>
      <c r="I104" s="13" t="s">
        <v>509</v>
      </c>
      <c r="J104" s="21" t="s">
        <v>54</v>
      </c>
      <c r="K104" s="21"/>
      <c r="L104" s="23">
        <v>64000000000</v>
      </c>
      <c r="M104" s="21" t="s">
        <v>286</v>
      </c>
      <c r="N104" s="24">
        <v>53.1</v>
      </c>
      <c r="O104" s="25">
        <f t="shared" si="41"/>
        <v>53.1</v>
      </c>
      <c r="P104" s="26">
        <f t="shared" si="40"/>
        <v>53100</v>
      </c>
      <c r="Q104" s="21">
        <v>2023</v>
      </c>
      <c r="R104" s="21" t="s">
        <v>56</v>
      </c>
      <c r="S104" s="21">
        <v>2023</v>
      </c>
      <c r="T104" s="27" t="s">
        <v>56</v>
      </c>
      <c r="U104" s="28" t="s">
        <v>57</v>
      </c>
      <c r="V104" s="21">
        <v>2023</v>
      </c>
      <c r="W104" s="27" t="s">
        <v>105</v>
      </c>
      <c r="X104" s="21">
        <v>2023</v>
      </c>
      <c r="Y104" s="27" t="s">
        <v>105</v>
      </c>
      <c r="Z104" s="21">
        <v>2023</v>
      </c>
      <c r="AA104" s="27" t="s">
        <v>105</v>
      </c>
      <c r="AB104" s="28" t="s">
        <v>58</v>
      </c>
      <c r="AC104" s="27" t="s">
        <v>105</v>
      </c>
      <c r="AD104" s="28" t="s">
        <v>106</v>
      </c>
      <c r="AE104" s="21" t="s">
        <v>164</v>
      </c>
      <c r="AF104" s="29">
        <v>0</v>
      </c>
      <c r="AG104" s="29">
        <v>376086</v>
      </c>
      <c r="AH104" s="29" t="s">
        <v>62</v>
      </c>
      <c r="AI104" s="29">
        <v>0</v>
      </c>
      <c r="AJ104" s="29">
        <v>0</v>
      </c>
      <c r="AK104" s="21"/>
      <c r="AL104" s="27"/>
      <c r="AM104" s="21" t="s">
        <v>63</v>
      </c>
      <c r="AN104" s="21" t="s">
        <v>64</v>
      </c>
      <c r="AO104" s="27"/>
    </row>
    <row r="105" spans="1:41" s="19" customFormat="1" ht="99" customHeight="1" x14ac:dyDescent="0.2">
      <c r="A105" s="21" t="s">
        <v>510</v>
      </c>
      <c r="B105" s="21"/>
      <c r="C105" s="21" t="s">
        <v>511</v>
      </c>
      <c r="D105" s="21" t="s">
        <v>511</v>
      </c>
      <c r="E105" s="21">
        <v>642</v>
      </c>
      <c r="F105" s="22" t="s">
        <v>51</v>
      </c>
      <c r="G105" s="21">
        <v>1</v>
      </c>
      <c r="H105" s="21">
        <v>3</v>
      </c>
      <c r="I105" s="13" t="s">
        <v>512</v>
      </c>
      <c r="J105" s="21" t="s">
        <v>54</v>
      </c>
      <c r="K105" s="21"/>
      <c r="L105" s="23" t="s">
        <v>513</v>
      </c>
      <c r="M105" s="21" t="s">
        <v>514</v>
      </c>
      <c r="N105" s="24">
        <v>1751.675</v>
      </c>
      <c r="O105" s="25">
        <v>0</v>
      </c>
      <c r="P105" s="26">
        <f t="shared" si="40"/>
        <v>1751675</v>
      </c>
      <c r="Q105" s="21">
        <v>2023</v>
      </c>
      <c r="R105" s="21" t="s">
        <v>71</v>
      </c>
      <c r="S105" s="21">
        <v>2023</v>
      </c>
      <c r="T105" s="27" t="s">
        <v>68</v>
      </c>
      <c r="U105" s="28" t="s">
        <v>69</v>
      </c>
      <c r="V105" s="21">
        <v>2023</v>
      </c>
      <c r="W105" s="27" t="s">
        <v>59</v>
      </c>
      <c r="X105" s="13">
        <v>2023</v>
      </c>
      <c r="Y105" s="27" t="s">
        <v>78</v>
      </c>
      <c r="Z105" s="21">
        <v>2024</v>
      </c>
      <c r="AA105" s="27" t="s">
        <v>56</v>
      </c>
      <c r="AB105" s="27" t="s">
        <v>70</v>
      </c>
      <c r="AC105" s="21" t="s">
        <v>78</v>
      </c>
      <c r="AD105" s="27" t="s">
        <v>163</v>
      </c>
      <c r="AE105" s="28" t="s">
        <v>171</v>
      </c>
      <c r="AF105" s="29">
        <v>1</v>
      </c>
      <c r="AG105" s="29">
        <v>348277</v>
      </c>
      <c r="AH105" s="29" t="s">
        <v>62</v>
      </c>
      <c r="AI105" s="21">
        <v>0</v>
      </c>
      <c r="AJ105" s="29">
        <v>0</v>
      </c>
      <c r="AK105" s="21" t="s">
        <v>515</v>
      </c>
      <c r="AL105" s="27" t="s">
        <v>173</v>
      </c>
      <c r="AM105" s="21" t="s">
        <v>63</v>
      </c>
      <c r="AN105" s="21" t="s">
        <v>64</v>
      </c>
      <c r="AO105" s="27"/>
    </row>
    <row r="106" spans="1:41" s="19" customFormat="1" ht="99" customHeight="1" x14ac:dyDescent="0.2">
      <c r="A106" s="21" t="s">
        <v>516</v>
      </c>
      <c r="B106" s="21"/>
      <c r="C106" s="21" t="s">
        <v>511</v>
      </c>
      <c r="D106" s="21" t="s">
        <v>511</v>
      </c>
      <c r="E106" s="21">
        <v>642</v>
      </c>
      <c r="F106" s="22" t="s">
        <v>51</v>
      </c>
      <c r="G106" s="21">
        <v>1</v>
      </c>
      <c r="H106" s="21">
        <v>3</v>
      </c>
      <c r="I106" s="13" t="s">
        <v>512</v>
      </c>
      <c r="J106" s="21" t="s">
        <v>54</v>
      </c>
      <c r="K106" s="21"/>
      <c r="L106" s="23">
        <v>64000000000</v>
      </c>
      <c r="M106" s="21" t="s">
        <v>286</v>
      </c>
      <c r="N106" s="24">
        <v>3782.52</v>
      </c>
      <c r="O106" s="25">
        <v>0</v>
      </c>
      <c r="P106" s="26">
        <f t="shared" si="40"/>
        <v>3782520</v>
      </c>
      <c r="Q106" s="21">
        <v>2023</v>
      </c>
      <c r="R106" s="21" t="s">
        <v>71</v>
      </c>
      <c r="S106" s="21">
        <v>2023</v>
      </c>
      <c r="T106" s="27" t="s">
        <v>68</v>
      </c>
      <c r="U106" s="28" t="s">
        <v>69</v>
      </c>
      <c r="V106" s="21">
        <v>2023</v>
      </c>
      <c r="W106" s="27" t="s">
        <v>59</v>
      </c>
      <c r="X106" s="13">
        <v>2023</v>
      </c>
      <c r="Y106" s="27" t="s">
        <v>78</v>
      </c>
      <c r="Z106" s="21">
        <v>2024</v>
      </c>
      <c r="AA106" s="27" t="s">
        <v>56</v>
      </c>
      <c r="AB106" s="27" t="s">
        <v>70</v>
      </c>
      <c r="AC106" s="21" t="s">
        <v>78</v>
      </c>
      <c r="AD106" s="27" t="s">
        <v>163</v>
      </c>
      <c r="AE106" s="28" t="s">
        <v>171</v>
      </c>
      <c r="AF106" s="29">
        <v>1</v>
      </c>
      <c r="AG106" s="29">
        <v>348277</v>
      </c>
      <c r="AH106" s="29" t="s">
        <v>62</v>
      </c>
      <c r="AI106" s="21">
        <v>0</v>
      </c>
      <c r="AJ106" s="29">
        <v>0</v>
      </c>
      <c r="AK106" s="21" t="s">
        <v>517</v>
      </c>
      <c r="AL106" s="27" t="s">
        <v>173</v>
      </c>
      <c r="AM106" s="21" t="s">
        <v>63</v>
      </c>
      <c r="AN106" s="21" t="s">
        <v>64</v>
      </c>
      <c r="AO106" s="27"/>
    </row>
    <row r="107" spans="1:41" s="19" customFormat="1" ht="117" customHeight="1" x14ac:dyDescent="0.2">
      <c r="A107" s="21" t="s">
        <v>518</v>
      </c>
      <c r="B107" s="21"/>
      <c r="C107" s="21" t="s">
        <v>519</v>
      </c>
      <c r="D107" s="21" t="s">
        <v>520</v>
      </c>
      <c r="E107" s="21">
        <v>642</v>
      </c>
      <c r="F107" s="22" t="s">
        <v>51</v>
      </c>
      <c r="G107" s="21">
        <v>1</v>
      </c>
      <c r="H107" s="21">
        <v>3</v>
      </c>
      <c r="I107" s="13" t="s">
        <v>521</v>
      </c>
      <c r="J107" s="21" t="s">
        <v>54</v>
      </c>
      <c r="K107" s="21"/>
      <c r="L107" s="23">
        <v>45000000000</v>
      </c>
      <c r="M107" s="21" t="s">
        <v>85</v>
      </c>
      <c r="N107" s="24">
        <v>89.4</v>
      </c>
      <c r="O107" s="25">
        <f>N107</f>
        <v>89.4</v>
      </c>
      <c r="P107" s="26">
        <f t="shared" si="40"/>
        <v>89400</v>
      </c>
      <c r="Q107" s="21">
        <v>2023</v>
      </c>
      <c r="R107" s="21" t="s">
        <v>93</v>
      </c>
      <c r="S107" s="21">
        <v>2023</v>
      </c>
      <c r="T107" s="27" t="s">
        <v>124</v>
      </c>
      <c r="U107" s="28" t="s">
        <v>129</v>
      </c>
      <c r="V107" s="21">
        <v>2023</v>
      </c>
      <c r="W107" s="27" t="s">
        <v>130</v>
      </c>
      <c r="X107" s="13">
        <v>2023</v>
      </c>
      <c r="Y107" s="27" t="s">
        <v>130</v>
      </c>
      <c r="Z107" s="21">
        <v>2023</v>
      </c>
      <c r="AA107" s="28" t="s">
        <v>71</v>
      </c>
      <c r="AB107" s="27" t="s">
        <v>58</v>
      </c>
      <c r="AC107" s="21" t="s">
        <v>59</v>
      </c>
      <c r="AD107" s="27" t="s">
        <v>60</v>
      </c>
      <c r="AE107" s="28" t="s">
        <v>164</v>
      </c>
      <c r="AF107" s="29">
        <v>0</v>
      </c>
      <c r="AG107" s="29">
        <v>376086</v>
      </c>
      <c r="AH107" s="29" t="s">
        <v>62</v>
      </c>
      <c r="AI107" s="29">
        <v>0</v>
      </c>
      <c r="AJ107" s="29">
        <v>0</v>
      </c>
      <c r="AK107" s="21"/>
      <c r="AL107" s="27"/>
      <c r="AM107" s="21" t="s">
        <v>63</v>
      </c>
      <c r="AN107" s="21" t="s">
        <v>64</v>
      </c>
      <c r="AO107" s="27" t="s">
        <v>221</v>
      </c>
    </row>
    <row r="108" spans="1:41" s="19" customFormat="1" ht="126.75" customHeight="1" x14ac:dyDescent="0.2">
      <c r="A108" s="21" t="s">
        <v>522</v>
      </c>
      <c r="B108" s="21"/>
      <c r="C108" s="21" t="s">
        <v>519</v>
      </c>
      <c r="D108" s="21" t="s">
        <v>520</v>
      </c>
      <c r="E108" s="21">
        <v>642</v>
      </c>
      <c r="F108" s="22" t="s">
        <v>51</v>
      </c>
      <c r="G108" s="21">
        <v>1</v>
      </c>
      <c r="H108" s="21">
        <v>3</v>
      </c>
      <c r="I108" s="13" t="s">
        <v>523</v>
      </c>
      <c r="J108" s="21" t="s">
        <v>54</v>
      </c>
      <c r="K108" s="21"/>
      <c r="L108" s="23">
        <v>64000000000</v>
      </c>
      <c r="M108" s="21" t="s">
        <v>524</v>
      </c>
      <c r="N108" s="24">
        <v>946.28039999999999</v>
      </c>
      <c r="O108" s="25">
        <v>946.28039999999999</v>
      </c>
      <c r="P108" s="26">
        <f t="shared" si="40"/>
        <v>946280.4</v>
      </c>
      <c r="Q108" s="21">
        <v>2023</v>
      </c>
      <c r="R108" s="21" t="s">
        <v>124</v>
      </c>
      <c r="S108" s="21">
        <v>2023</v>
      </c>
      <c r="T108" s="27" t="s">
        <v>130</v>
      </c>
      <c r="U108" s="28" t="s">
        <v>158</v>
      </c>
      <c r="V108" s="21">
        <v>2023</v>
      </c>
      <c r="W108" s="27" t="s">
        <v>71</v>
      </c>
      <c r="X108" s="13">
        <v>2023</v>
      </c>
      <c r="Y108" s="27" t="s">
        <v>71</v>
      </c>
      <c r="Z108" s="21">
        <v>2023</v>
      </c>
      <c r="AA108" s="28" t="s">
        <v>68</v>
      </c>
      <c r="AB108" s="27" t="s">
        <v>58</v>
      </c>
      <c r="AC108" s="21" t="s">
        <v>78</v>
      </c>
      <c r="AD108" s="27" t="s">
        <v>79</v>
      </c>
      <c r="AE108" s="28" t="s">
        <v>61</v>
      </c>
      <c r="AF108" s="29">
        <v>0</v>
      </c>
      <c r="AG108" s="29">
        <v>348346</v>
      </c>
      <c r="AH108" s="29" t="s">
        <v>62</v>
      </c>
      <c r="AI108" s="29">
        <v>0</v>
      </c>
      <c r="AJ108" s="29">
        <v>0</v>
      </c>
      <c r="AK108" s="21"/>
      <c r="AL108" s="27"/>
      <c r="AM108" s="21" t="s">
        <v>63</v>
      </c>
      <c r="AN108" s="21" t="s">
        <v>64</v>
      </c>
      <c r="AO108" s="27" t="s">
        <v>221</v>
      </c>
    </row>
    <row r="109" spans="1:41" s="19" customFormat="1" ht="89.25" x14ac:dyDescent="0.2">
      <c r="A109" s="21" t="s">
        <v>525</v>
      </c>
      <c r="B109" s="21"/>
      <c r="C109" s="21" t="s">
        <v>526</v>
      </c>
      <c r="D109" s="21" t="s">
        <v>527</v>
      </c>
      <c r="E109" s="21">
        <v>642</v>
      </c>
      <c r="F109" s="22" t="s">
        <v>51</v>
      </c>
      <c r="G109" s="21" t="s">
        <v>52</v>
      </c>
      <c r="H109" s="21" t="s">
        <v>528</v>
      </c>
      <c r="I109" s="13" t="s">
        <v>529</v>
      </c>
      <c r="J109" s="21" t="s">
        <v>54</v>
      </c>
      <c r="K109" s="21"/>
      <c r="L109" s="23">
        <v>45000000000</v>
      </c>
      <c r="M109" s="21" t="s">
        <v>85</v>
      </c>
      <c r="N109" s="24">
        <v>71.87</v>
      </c>
      <c r="O109" s="25">
        <v>71.87</v>
      </c>
      <c r="P109" s="26">
        <f t="shared" si="40"/>
        <v>71870</v>
      </c>
      <c r="Q109" s="21">
        <v>2023</v>
      </c>
      <c r="R109" s="21" t="s">
        <v>56</v>
      </c>
      <c r="S109" s="21">
        <v>2023</v>
      </c>
      <c r="T109" s="27" t="s">
        <v>105</v>
      </c>
      <c r="U109" s="28" t="s">
        <v>106</v>
      </c>
      <c r="V109" s="21">
        <v>2023</v>
      </c>
      <c r="W109" s="27" t="s">
        <v>105</v>
      </c>
      <c r="X109" s="13">
        <v>2023</v>
      </c>
      <c r="Y109" s="13" t="s">
        <v>107</v>
      </c>
      <c r="Z109" s="21">
        <v>2023</v>
      </c>
      <c r="AA109" s="13" t="s">
        <v>107</v>
      </c>
      <c r="AB109" s="27">
        <v>2023</v>
      </c>
      <c r="AC109" s="21" t="s">
        <v>93</v>
      </c>
      <c r="AD109" s="27" t="s">
        <v>123</v>
      </c>
      <c r="AE109" s="28" t="s">
        <v>164</v>
      </c>
      <c r="AF109" s="29">
        <v>0</v>
      </c>
      <c r="AG109" s="29">
        <v>376086</v>
      </c>
      <c r="AH109" s="29" t="s">
        <v>62</v>
      </c>
      <c r="AI109" s="29">
        <v>0</v>
      </c>
      <c r="AJ109" s="29">
        <v>0</v>
      </c>
      <c r="AK109" s="21"/>
      <c r="AL109" s="27"/>
      <c r="AM109" s="21" t="s">
        <v>63</v>
      </c>
      <c r="AN109" s="21" t="s">
        <v>64</v>
      </c>
      <c r="AO109" s="27"/>
    </row>
    <row r="110" spans="1:41" s="19" customFormat="1" ht="77.25" customHeight="1" x14ac:dyDescent="0.2">
      <c r="A110" s="21" t="s">
        <v>530</v>
      </c>
      <c r="B110" s="21"/>
      <c r="C110" s="21" t="s">
        <v>531</v>
      </c>
      <c r="D110" s="21" t="s">
        <v>532</v>
      </c>
      <c r="E110" s="21">
        <v>642</v>
      </c>
      <c r="F110" s="22" t="s">
        <v>51</v>
      </c>
      <c r="G110" s="21" t="s">
        <v>52</v>
      </c>
      <c r="H110" s="21">
        <v>2</v>
      </c>
      <c r="I110" s="13" t="s">
        <v>533</v>
      </c>
      <c r="J110" s="21" t="s">
        <v>54</v>
      </c>
      <c r="K110" s="21"/>
      <c r="L110" s="23">
        <v>64000000000</v>
      </c>
      <c r="M110" s="21" t="s">
        <v>286</v>
      </c>
      <c r="N110" s="24">
        <v>25.72</v>
      </c>
      <c r="O110" s="25">
        <v>25.72</v>
      </c>
      <c r="P110" s="26">
        <f t="shared" si="40"/>
        <v>25720</v>
      </c>
      <c r="Q110" s="21">
        <v>2023</v>
      </c>
      <c r="R110" s="21" t="s">
        <v>105</v>
      </c>
      <c r="S110" s="21">
        <v>2023</v>
      </c>
      <c r="T110" s="27" t="s">
        <v>107</v>
      </c>
      <c r="U110" s="28" t="s">
        <v>114</v>
      </c>
      <c r="V110" s="21">
        <v>2023</v>
      </c>
      <c r="W110" s="27" t="s">
        <v>107</v>
      </c>
      <c r="X110" s="13">
        <v>2023</v>
      </c>
      <c r="Y110" s="13" t="s">
        <v>115</v>
      </c>
      <c r="Z110" s="21">
        <v>2023</v>
      </c>
      <c r="AA110" s="13" t="s">
        <v>115</v>
      </c>
      <c r="AB110" s="27">
        <v>2023</v>
      </c>
      <c r="AC110" s="21" t="s">
        <v>78</v>
      </c>
      <c r="AD110" s="27" t="s">
        <v>79</v>
      </c>
      <c r="AE110" s="28" t="s">
        <v>164</v>
      </c>
      <c r="AF110" s="29">
        <v>0</v>
      </c>
      <c r="AG110" s="29">
        <v>376086</v>
      </c>
      <c r="AH110" s="29" t="s">
        <v>62</v>
      </c>
      <c r="AI110" s="29">
        <v>0</v>
      </c>
      <c r="AJ110" s="29">
        <v>0</v>
      </c>
      <c r="AK110" s="21"/>
      <c r="AL110" s="27"/>
      <c r="AM110" s="21" t="s">
        <v>63</v>
      </c>
      <c r="AN110" s="21" t="s">
        <v>64</v>
      </c>
      <c r="AO110" s="27" t="s">
        <v>80</v>
      </c>
    </row>
    <row r="111" spans="1:41" s="19" customFormat="1" ht="89.25" x14ac:dyDescent="0.2">
      <c r="A111" s="21" t="s">
        <v>534</v>
      </c>
      <c r="B111" s="21"/>
      <c r="C111" s="21" t="s">
        <v>154</v>
      </c>
      <c r="D111" s="21" t="s">
        <v>155</v>
      </c>
      <c r="E111" s="21">
        <v>642</v>
      </c>
      <c r="F111" s="22" t="s">
        <v>51</v>
      </c>
      <c r="G111" s="21" t="s">
        <v>52</v>
      </c>
      <c r="H111" s="21">
        <v>3</v>
      </c>
      <c r="I111" s="13" t="s">
        <v>535</v>
      </c>
      <c r="J111" s="21" t="s">
        <v>54</v>
      </c>
      <c r="K111" s="21"/>
      <c r="L111" s="23">
        <v>45000000000</v>
      </c>
      <c r="M111" s="21" t="s">
        <v>85</v>
      </c>
      <c r="N111" s="24">
        <v>454.5</v>
      </c>
      <c r="O111" s="25">
        <v>454.5</v>
      </c>
      <c r="P111" s="26">
        <f t="shared" si="40"/>
        <v>454500</v>
      </c>
      <c r="Q111" s="21">
        <v>2023</v>
      </c>
      <c r="R111" s="21" t="s">
        <v>56</v>
      </c>
      <c r="S111" s="21">
        <v>2023</v>
      </c>
      <c r="T111" s="27" t="s">
        <v>105</v>
      </c>
      <c r="U111" s="28" t="s">
        <v>106</v>
      </c>
      <c r="V111" s="21">
        <v>2023</v>
      </c>
      <c r="W111" s="27" t="s">
        <v>107</v>
      </c>
      <c r="X111" s="13">
        <v>2023</v>
      </c>
      <c r="Y111" s="13" t="s">
        <v>107</v>
      </c>
      <c r="Z111" s="21">
        <v>2023</v>
      </c>
      <c r="AA111" s="13" t="s">
        <v>107</v>
      </c>
      <c r="AB111" s="27">
        <v>2023</v>
      </c>
      <c r="AC111" s="21" t="s">
        <v>78</v>
      </c>
      <c r="AD111" s="27" t="s">
        <v>79</v>
      </c>
      <c r="AE111" s="28" t="s">
        <v>171</v>
      </c>
      <c r="AF111" s="29">
        <v>1</v>
      </c>
      <c r="AG111" s="29">
        <v>348277</v>
      </c>
      <c r="AH111" s="29" t="s">
        <v>62</v>
      </c>
      <c r="AI111" s="21">
        <v>0</v>
      </c>
      <c r="AJ111" s="29">
        <v>22</v>
      </c>
      <c r="AK111" s="21"/>
      <c r="AL111" s="27" t="s">
        <v>173</v>
      </c>
      <c r="AM111" s="21" t="s">
        <v>63</v>
      </c>
      <c r="AN111" s="21" t="s">
        <v>64</v>
      </c>
      <c r="AO111" s="27" t="s">
        <v>80</v>
      </c>
    </row>
    <row r="112" spans="1:41" s="19" customFormat="1" ht="90.75" customHeight="1" x14ac:dyDescent="0.2">
      <c r="A112" s="21" t="s">
        <v>536</v>
      </c>
      <c r="B112" s="21"/>
      <c r="C112" s="21" t="s">
        <v>537</v>
      </c>
      <c r="D112" s="21" t="s">
        <v>538</v>
      </c>
      <c r="E112" s="21">
        <v>796</v>
      </c>
      <c r="F112" s="22" t="s">
        <v>194</v>
      </c>
      <c r="G112" s="21">
        <v>2</v>
      </c>
      <c r="H112" s="21" t="s">
        <v>52</v>
      </c>
      <c r="I112" s="13" t="s">
        <v>539</v>
      </c>
      <c r="J112" s="21" t="s">
        <v>54</v>
      </c>
      <c r="K112" s="21"/>
      <c r="L112" s="23">
        <v>64000000000</v>
      </c>
      <c r="M112" s="21" t="s">
        <v>286</v>
      </c>
      <c r="N112" s="24">
        <v>53.4</v>
      </c>
      <c r="O112" s="25">
        <v>53.4</v>
      </c>
      <c r="P112" s="26">
        <f t="shared" si="40"/>
        <v>53400</v>
      </c>
      <c r="Q112" s="21">
        <v>2023</v>
      </c>
      <c r="R112" s="21" t="s">
        <v>56</v>
      </c>
      <c r="S112" s="21">
        <v>2023</v>
      </c>
      <c r="T112" s="27" t="s">
        <v>105</v>
      </c>
      <c r="U112" s="28" t="s">
        <v>106</v>
      </c>
      <c r="V112" s="21">
        <v>2023</v>
      </c>
      <c r="W112" s="27" t="s">
        <v>105</v>
      </c>
      <c r="X112" s="13">
        <v>2023</v>
      </c>
      <c r="Y112" s="13" t="s">
        <v>107</v>
      </c>
      <c r="Z112" s="21">
        <v>2023</v>
      </c>
      <c r="AA112" s="13" t="s">
        <v>107</v>
      </c>
      <c r="AB112" s="27">
        <v>2023</v>
      </c>
      <c r="AC112" s="21" t="s">
        <v>93</v>
      </c>
      <c r="AD112" s="27" t="s">
        <v>123</v>
      </c>
      <c r="AE112" s="28" t="s">
        <v>164</v>
      </c>
      <c r="AF112" s="29">
        <v>0</v>
      </c>
      <c r="AG112" s="29">
        <v>376086</v>
      </c>
      <c r="AH112" s="29" t="s">
        <v>62</v>
      </c>
      <c r="AI112" s="29">
        <v>0</v>
      </c>
      <c r="AJ112" s="29">
        <v>0</v>
      </c>
      <c r="AK112" s="21"/>
      <c r="AL112" s="27"/>
      <c r="AM112" s="21" t="s">
        <v>63</v>
      </c>
      <c r="AN112" s="21" t="s">
        <v>64</v>
      </c>
      <c r="AO112" s="27"/>
    </row>
    <row r="113" spans="1:41" s="19" customFormat="1" ht="89.25" x14ac:dyDescent="0.2">
      <c r="A113" s="21" t="s">
        <v>540</v>
      </c>
      <c r="B113" s="21"/>
      <c r="C113" s="21" t="s">
        <v>537</v>
      </c>
      <c r="D113" s="21" t="s">
        <v>538</v>
      </c>
      <c r="E113" s="21">
        <v>796</v>
      </c>
      <c r="F113" s="22" t="s">
        <v>194</v>
      </c>
      <c r="G113" s="21">
        <v>6</v>
      </c>
      <c r="H113" s="21" t="s">
        <v>52</v>
      </c>
      <c r="I113" s="13" t="s">
        <v>541</v>
      </c>
      <c r="J113" s="21" t="s">
        <v>54</v>
      </c>
      <c r="K113" s="21"/>
      <c r="L113" s="23">
        <v>35000000000</v>
      </c>
      <c r="M113" s="21" t="s">
        <v>157</v>
      </c>
      <c r="N113" s="24">
        <v>9.6999999999999993</v>
      </c>
      <c r="O113" s="25">
        <v>9.6999999999999993</v>
      </c>
      <c r="P113" s="26">
        <f t="shared" si="40"/>
        <v>9700</v>
      </c>
      <c r="Q113" s="21">
        <v>2023</v>
      </c>
      <c r="R113" s="21" t="s">
        <v>107</v>
      </c>
      <c r="S113" s="21">
        <v>2023</v>
      </c>
      <c r="T113" s="27" t="s">
        <v>115</v>
      </c>
      <c r="U113" s="28" t="s">
        <v>299</v>
      </c>
      <c r="V113" s="21">
        <v>2023</v>
      </c>
      <c r="W113" s="27" t="s">
        <v>115</v>
      </c>
      <c r="X113" s="13">
        <v>2023</v>
      </c>
      <c r="Y113" s="13" t="s">
        <v>91</v>
      </c>
      <c r="Z113" s="21">
        <v>2023</v>
      </c>
      <c r="AA113" s="13" t="s">
        <v>91</v>
      </c>
      <c r="AB113" s="27">
        <v>2023</v>
      </c>
      <c r="AC113" s="21" t="s">
        <v>124</v>
      </c>
      <c r="AD113" s="27" t="s">
        <v>129</v>
      </c>
      <c r="AE113" s="28" t="s">
        <v>164</v>
      </c>
      <c r="AF113" s="29">
        <v>0</v>
      </c>
      <c r="AG113" s="29">
        <v>376086</v>
      </c>
      <c r="AH113" s="29" t="s">
        <v>62</v>
      </c>
      <c r="AI113" s="29">
        <v>0</v>
      </c>
      <c r="AJ113" s="29">
        <v>0</v>
      </c>
      <c r="AK113" s="21"/>
      <c r="AL113" s="27"/>
      <c r="AM113" s="21" t="s">
        <v>63</v>
      </c>
      <c r="AN113" s="21" t="s">
        <v>64</v>
      </c>
      <c r="AO113" s="27"/>
    </row>
    <row r="114" spans="1:41" s="19" customFormat="1" ht="89.25" x14ac:dyDescent="0.2">
      <c r="A114" s="21" t="s">
        <v>542</v>
      </c>
      <c r="B114" s="21"/>
      <c r="C114" s="21" t="s">
        <v>537</v>
      </c>
      <c r="D114" s="21" t="s">
        <v>538</v>
      </c>
      <c r="E114" s="21">
        <v>796</v>
      </c>
      <c r="F114" s="22" t="s">
        <v>194</v>
      </c>
      <c r="G114" s="21">
        <v>30</v>
      </c>
      <c r="H114" s="21" t="s">
        <v>52</v>
      </c>
      <c r="I114" s="13" t="s">
        <v>543</v>
      </c>
      <c r="J114" s="21" t="s">
        <v>54</v>
      </c>
      <c r="K114" s="21"/>
      <c r="L114" s="23">
        <v>35000000000</v>
      </c>
      <c r="M114" s="21" t="s">
        <v>157</v>
      </c>
      <c r="N114" s="24">
        <v>705.4</v>
      </c>
      <c r="O114" s="25">
        <v>705.4</v>
      </c>
      <c r="P114" s="26">
        <f t="shared" si="40"/>
        <v>705400</v>
      </c>
      <c r="Q114" s="21">
        <v>2023</v>
      </c>
      <c r="R114" s="21" t="s">
        <v>107</v>
      </c>
      <c r="S114" s="21">
        <v>2023</v>
      </c>
      <c r="T114" s="27" t="s">
        <v>115</v>
      </c>
      <c r="U114" s="28" t="s">
        <v>299</v>
      </c>
      <c r="V114" s="21">
        <v>2023</v>
      </c>
      <c r="W114" s="27" t="s">
        <v>115</v>
      </c>
      <c r="X114" s="13">
        <v>2023</v>
      </c>
      <c r="Y114" s="13" t="s">
        <v>91</v>
      </c>
      <c r="Z114" s="21">
        <v>2023</v>
      </c>
      <c r="AA114" s="13" t="s">
        <v>91</v>
      </c>
      <c r="AB114" s="27">
        <v>2023</v>
      </c>
      <c r="AC114" s="21" t="s">
        <v>71</v>
      </c>
      <c r="AD114" s="27" t="s">
        <v>200</v>
      </c>
      <c r="AE114" s="28" t="s">
        <v>171</v>
      </c>
      <c r="AF114" s="29">
        <v>1</v>
      </c>
      <c r="AG114" s="29">
        <v>348277</v>
      </c>
      <c r="AH114" s="29" t="s">
        <v>62</v>
      </c>
      <c r="AI114" s="21">
        <v>0</v>
      </c>
      <c r="AJ114" s="29">
        <v>0</v>
      </c>
      <c r="AK114" s="21"/>
      <c r="AL114" s="27" t="s">
        <v>173</v>
      </c>
      <c r="AM114" s="21" t="s">
        <v>63</v>
      </c>
      <c r="AN114" s="21" t="s">
        <v>64</v>
      </c>
      <c r="AO114" s="27"/>
    </row>
    <row r="115" spans="1:41" s="19" customFormat="1" ht="89.25" x14ac:dyDescent="0.2">
      <c r="A115" s="21" t="s">
        <v>544</v>
      </c>
      <c r="B115" s="21"/>
      <c r="C115" s="21" t="s">
        <v>537</v>
      </c>
      <c r="D115" s="21" t="s">
        <v>538</v>
      </c>
      <c r="E115" s="21">
        <v>796</v>
      </c>
      <c r="F115" s="22" t="s">
        <v>194</v>
      </c>
      <c r="G115" s="21">
        <v>118</v>
      </c>
      <c r="H115" s="21" t="s">
        <v>52</v>
      </c>
      <c r="I115" s="13" t="s">
        <v>545</v>
      </c>
      <c r="J115" s="21" t="s">
        <v>54</v>
      </c>
      <c r="K115" s="21"/>
      <c r="L115" s="23">
        <v>64000000000</v>
      </c>
      <c r="M115" s="21" t="s">
        <v>286</v>
      </c>
      <c r="N115" s="24">
        <v>144.6</v>
      </c>
      <c r="O115" s="25">
        <v>144.6</v>
      </c>
      <c r="P115" s="26">
        <f t="shared" si="40"/>
        <v>144600</v>
      </c>
      <c r="Q115" s="21">
        <v>2023</v>
      </c>
      <c r="R115" s="21" t="s">
        <v>56</v>
      </c>
      <c r="S115" s="21">
        <v>2023</v>
      </c>
      <c r="T115" s="27" t="s">
        <v>105</v>
      </c>
      <c r="U115" s="28" t="s">
        <v>106</v>
      </c>
      <c r="V115" s="21">
        <v>2023</v>
      </c>
      <c r="W115" s="27" t="s">
        <v>105</v>
      </c>
      <c r="X115" s="13">
        <v>2023</v>
      </c>
      <c r="Y115" s="13" t="s">
        <v>107</v>
      </c>
      <c r="Z115" s="21">
        <v>2023</v>
      </c>
      <c r="AA115" s="13" t="s">
        <v>107</v>
      </c>
      <c r="AB115" s="27">
        <v>2023</v>
      </c>
      <c r="AC115" s="21" t="s">
        <v>93</v>
      </c>
      <c r="AD115" s="27" t="s">
        <v>123</v>
      </c>
      <c r="AE115" s="28" t="s">
        <v>171</v>
      </c>
      <c r="AF115" s="29">
        <v>1</v>
      </c>
      <c r="AG115" s="29">
        <v>348277</v>
      </c>
      <c r="AH115" s="29" t="s">
        <v>62</v>
      </c>
      <c r="AI115" s="21">
        <v>0</v>
      </c>
      <c r="AJ115" s="29">
        <v>0</v>
      </c>
      <c r="AK115" s="21"/>
      <c r="AL115" s="27" t="s">
        <v>173</v>
      </c>
      <c r="AM115" s="21" t="s">
        <v>63</v>
      </c>
      <c r="AN115" s="21" t="s">
        <v>64</v>
      </c>
      <c r="AO115" s="27"/>
    </row>
    <row r="116" spans="1:41" s="19" customFormat="1" ht="102.75" customHeight="1" x14ac:dyDescent="0.2">
      <c r="A116" s="21" t="s">
        <v>546</v>
      </c>
      <c r="B116" s="21"/>
      <c r="C116" s="21" t="s">
        <v>537</v>
      </c>
      <c r="D116" s="21" t="s">
        <v>538</v>
      </c>
      <c r="E116" s="21">
        <v>796</v>
      </c>
      <c r="F116" s="22" t="s">
        <v>194</v>
      </c>
      <c r="G116" s="21">
        <v>19</v>
      </c>
      <c r="H116" s="21" t="s">
        <v>52</v>
      </c>
      <c r="I116" s="13" t="s">
        <v>547</v>
      </c>
      <c r="J116" s="21" t="s">
        <v>54</v>
      </c>
      <c r="K116" s="21"/>
      <c r="L116" s="23">
        <v>64000000000</v>
      </c>
      <c r="M116" s="21" t="s">
        <v>286</v>
      </c>
      <c r="N116" s="24">
        <v>121.23</v>
      </c>
      <c r="O116" s="25">
        <v>121.23</v>
      </c>
      <c r="P116" s="26">
        <f t="shared" si="40"/>
        <v>121230</v>
      </c>
      <c r="Q116" s="21">
        <v>2023</v>
      </c>
      <c r="R116" s="21" t="s">
        <v>107</v>
      </c>
      <c r="S116" s="21">
        <v>2023</v>
      </c>
      <c r="T116" s="27" t="s">
        <v>115</v>
      </c>
      <c r="U116" s="28" t="s">
        <v>299</v>
      </c>
      <c r="V116" s="21">
        <v>2023</v>
      </c>
      <c r="W116" s="27" t="s">
        <v>115</v>
      </c>
      <c r="X116" s="13">
        <v>2023</v>
      </c>
      <c r="Y116" s="13" t="s">
        <v>91</v>
      </c>
      <c r="Z116" s="21">
        <v>2023</v>
      </c>
      <c r="AA116" s="13" t="s">
        <v>91</v>
      </c>
      <c r="AB116" s="27">
        <v>2023</v>
      </c>
      <c r="AC116" s="21" t="s">
        <v>71</v>
      </c>
      <c r="AD116" s="27" t="s">
        <v>200</v>
      </c>
      <c r="AE116" s="28" t="s">
        <v>171</v>
      </c>
      <c r="AF116" s="29">
        <v>1</v>
      </c>
      <c r="AG116" s="29">
        <v>348277</v>
      </c>
      <c r="AH116" s="29" t="s">
        <v>62</v>
      </c>
      <c r="AI116" s="21">
        <v>0</v>
      </c>
      <c r="AJ116" s="29">
        <v>0</v>
      </c>
      <c r="AK116" s="21"/>
      <c r="AL116" s="27" t="s">
        <v>173</v>
      </c>
      <c r="AM116" s="21" t="s">
        <v>63</v>
      </c>
      <c r="AN116" s="21" t="s">
        <v>64</v>
      </c>
      <c r="AO116" s="27"/>
    </row>
    <row r="117" spans="1:41" s="19" customFormat="1" ht="113.25" customHeight="1" x14ac:dyDescent="0.2">
      <c r="A117" s="21" t="s">
        <v>548</v>
      </c>
      <c r="B117" s="21"/>
      <c r="C117" s="21" t="s">
        <v>537</v>
      </c>
      <c r="D117" s="21" t="s">
        <v>538</v>
      </c>
      <c r="E117" s="21">
        <v>796</v>
      </c>
      <c r="F117" s="22" t="s">
        <v>194</v>
      </c>
      <c r="G117" s="21">
        <v>4</v>
      </c>
      <c r="H117" s="21" t="s">
        <v>52</v>
      </c>
      <c r="I117" s="13" t="s">
        <v>549</v>
      </c>
      <c r="J117" s="21" t="s">
        <v>54</v>
      </c>
      <c r="K117" s="21"/>
      <c r="L117" s="23">
        <v>64000000000</v>
      </c>
      <c r="M117" s="21" t="s">
        <v>286</v>
      </c>
      <c r="N117" s="24">
        <v>52.93</v>
      </c>
      <c r="O117" s="25">
        <v>52.93</v>
      </c>
      <c r="P117" s="26">
        <f t="shared" si="40"/>
        <v>52930</v>
      </c>
      <c r="Q117" s="21">
        <v>2023</v>
      </c>
      <c r="R117" s="21" t="s">
        <v>107</v>
      </c>
      <c r="S117" s="21">
        <v>2023</v>
      </c>
      <c r="T117" s="27" t="s">
        <v>115</v>
      </c>
      <c r="U117" s="28" t="s">
        <v>299</v>
      </c>
      <c r="V117" s="21">
        <v>2023</v>
      </c>
      <c r="W117" s="27" t="s">
        <v>115</v>
      </c>
      <c r="X117" s="13">
        <v>2023</v>
      </c>
      <c r="Y117" s="13" t="s">
        <v>91</v>
      </c>
      <c r="Z117" s="21">
        <v>2023</v>
      </c>
      <c r="AA117" s="13" t="s">
        <v>91</v>
      </c>
      <c r="AB117" s="27">
        <v>2023</v>
      </c>
      <c r="AC117" s="21" t="s">
        <v>71</v>
      </c>
      <c r="AD117" s="27" t="s">
        <v>200</v>
      </c>
      <c r="AE117" s="28" t="s">
        <v>164</v>
      </c>
      <c r="AF117" s="29">
        <v>0</v>
      </c>
      <c r="AG117" s="29">
        <v>376086</v>
      </c>
      <c r="AH117" s="29" t="s">
        <v>62</v>
      </c>
      <c r="AI117" s="29">
        <v>0</v>
      </c>
      <c r="AJ117" s="29">
        <v>0</v>
      </c>
      <c r="AK117" s="21"/>
      <c r="AL117" s="27"/>
      <c r="AM117" s="21" t="s">
        <v>63</v>
      </c>
      <c r="AN117" s="21" t="s">
        <v>64</v>
      </c>
      <c r="AO117" s="27"/>
    </row>
    <row r="118" spans="1:41" s="19" customFormat="1" ht="90" customHeight="1" x14ac:dyDescent="0.2">
      <c r="A118" s="21" t="s">
        <v>550</v>
      </c>
      <c r="B118" s="21"/>
      <c r="C118" s="21" t="s">
        <v>537</v>
      </c>
      <c r="D118" s="21" t="s">
        <v>538</v>
      </c>
      <c r="E118" s="21">
        <v>796</v>
      </c>
      <c r="F118" s="22" t="s">
        <v>194</v>
      </c>
      <c r="G118" s="21" t="s">
        <v>52</v>
      </c>
      <c r="H118" s="21" t="s">
        <v>52</v>
      </c>
      <c r="I118" s="13" t="s">
        <v>551</v>
      </c>
      <c r="J118" s="21" t="s">
        <v>54</v>
      </c>
      <c r="K118" s="21"/>
      <c r="L118" s="23">
        <v>64000000000</v>
      </c>
      <c r="M118" s="21" t="s">
        <v>286</v>
      </c>
      <c r="N118" s="24">
        <v>34.799999999999997</v>
      </c>
      <c r="O118" s="25">
        <v>34.799999999999997</v>
      </c>
      <c r="P118" s="26">
        <f t="shared" si="40"/>
        <v>34800</v>
      </c>
      <c r="Q118" s="21">
        <v>2023</v>
      </c>
      <c r="R118" s="21" t="s">
        <v>56</v>
      </c>
      <c r="S118" s="21">
        <v>2023</v>
      </c>
      <c r="T118" s="27" t="s">
        <v>105</v>
      </c>
      <c r="U118" s="28" t="s">
        <v>106</v>
      </c>
      <c r="V118" s="21">
        <v>2023</v>
      </c>
      <c r="W118" s="27" t="s">
        <v>105</v>
      </c>
      <c r="X118" s="13">
        <v>2023</v>
      </c>
      <c r="Y118" s="13" t="s">
        <v>107</v>
      </c>
      <c r="Z118" s="21">
        <v>2023</v>
      </c>
      <c r="AA118" s="13" t="s">
        <v>107</v>
      </c>
      <c r="AB118" s="27">
        <v>2023</v>
      </c>
      <c r="AC118" s="21" t="s">
        <v>93</v>
      </c>
      <c r="AD118" s="27" t="s">
        <v>123</v>
      </c>
      <c r="AE118" s="28" t="s">
        <v>164</v>
      </c>
      <c r="AF118" s="29">
        <v>0</v>
      </c>
      <c r="AG118" s="29">
        <v>376086</v>
      </c>
      <c r="AH118" s="29" t="s">
        <v>62</v>
      </c>
      <c r="AI118" s="29">
        <v>0</v>
      </c>
      <c r="AJ118" s="29">
        <v>0</v>
      </c>
      <c r="AK118" s="21"/>
      <c r="AL118" s="27"/>
      <c r="AM118" s="21" t="s">
        <v>63</v>
      </c>
      <c r="AN118" s="21" t="s">
        <v>64</v>
      </c>
      <c r="AO118" s="27"/>
    </row>
    <row r="119" spans="1:41" s="19" customFormat="1" ht="120" customHeight="1" x14ac:dyDescent="0.2">
      <c r="A119" s="21" t="s">
        <v>552</v>
      </c>
      <c r="B119" s="21"/>
      <c r="C119" s="21" t="s">
        <v>553</v>
      </c>
      <c r="D119" s="21" t="s">
        <v>554</v>
      </c>
      <c r="E119" s="21">
        <v>642</v>
      </c>
      <c r="F119" s="22" t="s">
        <v>51</v>
      </c>
      <c r="G119" s="21">
        <v>1</v>
      </c>
      <c r="H119" s="21">
        <v>2</v>
      </c>
      <c r="I119" s="13" t="s">
        <v>555</v>
      </c>
      <c r="J119" s="21" t="s">
        <v>54</v>
      </c>
      <c r="K119" s="21"/>
      <c r="L119" s="23">
        <v>64000000000</v>
      </c>
      <c r="M119" s="21" t="s">
        <v>286</v>
      </c>
      <c r="N119" s="24">
        <v>13945.1844</v>
      </c>
      <c r="O119" s="25">
        <v>13945.1844</v>
      </c>
      <c r="P119" s="26">
        <f t="shared" si="40"/>
        <v>13945184.4</v>
      </c>
      <c r="Q119" s="21">
        <v>2023</v>
      </c>
      <c r="R119" s="21" t="s">
        <v>56</v>
      </c>
      <c r="S119" s="21">
        <v>2023</v>
      </c>
      <c r="T119" s="27" t="s">
        <v>105</v>
      </c>
      <c r="U119" s="28" t="s">
        <v>106</v>
      </c>
      <c r="V119" s="21">
        <v>2023</v>
      </c>
      <c r="W119" s="27" t="s">
        <v>115</v>
      </c>
      <c r="X119" s="13">
        <v>2023</v>
      </c>
      <c r="Y119" s="13" t="s">
        <v>91</v>
      </c>
      <c r="Z119" s="13">
        <v>2023</v>
      </c>
      <c r="AA119" s="13" t="s">
        <v>91</v>
      </c>
      <c r="AB119" s="27">
        <v>2023</v>
      </c>
      <c r="AC119" s="21" t="s">
        <v>78</v>
      </c>
      <c r="AD119" s="27" t="s">
        <v>79</v>
      </c>
      <c r="AE119" s="28" t="s">
        <v>171</v>
      </c>
      <c r="AF119" s="29">
        <v>1</v>
      </c>
      <c r="AG119" s="29">
        <v>348277</v>
      </c>
      <c r="AH119" s="29" t="s">
        <v>62</v>
      </c>
      <c r="AI119" s="21">
        <v>0</v>
      </c>
      <c r="AJ119" s="29">
        <v>0</v>
      </c>
      <c r="AK119" s="21"/>
      <c r="AL119" s="27" t="s">
        <v>173</v>
      </c>
      <c r="AM119" s="21" t="s">
        <v>63</v>
      </c>
      <c r="AN119" s="21" t="s">
        <v>64</v>
      </c>
      <c r="AO119" s="27"/>
    </row>
    <row r="120" spans="1:41" s="19" customFormat="1" ht="97.5" customHeight="1" x14ac:dyDescent="0.2">
      <c r="A120" s="21" t="s">
        <v>556</v>
      </c>
      <c r="B120" s="21"/>
      <c r="C120" s="21" t="s">
        <v>472</v>
      </c>
      <c r="D120" s="21" t="s">
        <v>557</v>
      </c>
      <c r="E120" s="21">
        <v>642</v>
      </c>
      <c r="F120" s="22" t="s">
        <v>51</v>
      </c>
      <c r="G120" s="21" t="s">
        <v>52</v>
      </c>
      <c r="H120" s="21" t="s">
        <v>558</v>
      </c>
      <c r="I120" s="13" t="s">
        <v>559</v>
      </c>
      <c r="J120" s="21" t="s">
        <v>54</v>
      </c>
      <c r="K120" s="21"/>
      <c r="L120" s="23">
        <v>64000000000</v>
      </c>
      <c r="M120" s="21" t="s">
        <v>286</v>
      </c>
      <c r="N120" s="24">
        <v>11736.7</v>
      </c>
      <c r="O120" s="25">
        <v>633.70000000000005</v>
      </c>
      <c r="P120" s="26">
        <f t="shared" si="40"/>
        <v>11736700</v>
      </c>
      <c r="Q120" s="21">
        <v>2023</v>
      </c>
      <c r="R120" s="21" t="s">
        <v>107</v>
      </c>
      <c r="S120" s="21">
        <v>2023</v>
      </c>
      <c r="T120" s="27" t="s">
        <v>115</v>
      </c>
      <c r="U120" s="28" t="s">
        <v>299</v>
      </c>
      <c r="V120" s="21">
        <v>2023</v>
      </c>
      <c r="W120" s="27" t="s">
        <v>91</v>
      </c>
      <c r="X120" s="13">
        <v>2023</v>
      </c>
      <c r="Y120" s="28" t="s">
        <v>93</v>
      </c>
      <c r="Z120" s="28" t="s">
        <v>58</v>
      </c>
      <c r="AA120" s="28" t="s">
        <v>124</v>
      </c>
      <c r="AB120" s="27" t="s">
        <v>70</v>
      </c>
      <c r="AC120" s="21" t="s">
        <v>78</v>
      </c>
      <c r="AD120" s="27" t="s">
        <v>163</v>
      </c>
      <c r="AE120" s="28" t="s">
        <v>171</v>
      </c>
      <c r="AF120" s="29">
        <v>1</v>
      </c>
      <c r="AG120" s="29">
        <v>348277</v>
      </c>
      <c r="AH120" s="29" t="s">
        <v>62</v>
      </c>
      <c r="AI120" s="21">
        <v>0</v>
      </c>
      <c r="AJ120" s="29">
        <v>0</v>
      </c>
      <c r="AK120" s="21" t="s">
        <v>560</v>
      </c>
      <c r="AL120" s="27" t="s">
        <v>173</v>
      </c>
      <c r="AM120" s="21" t="s">
        <v>63</v>
      </c>
      <c r="AN120" s="21" t="s">
        <v>64</v>
      </c>
      <c r="AO120" s="27"/>
    </row>
    <row r="121" spans="1:41" s="19" customFormat="1" ht="84" customHeight="1" x14ac:dyDescent="0.2">
      <c r="A121" s="21" t="s">
        <v>561</v>
      </c>
      <c r="B121" s="21"/>
      <c r="C121" s="21" t="s">
        <v>511</v>
      </c>
      <c r="D121" s="21" t="s">
        <v>330</v>
      </c>
      <c r="E121" s="21">
        <v>642</v>
      </c>
      <c r="F121" s="22" t="s">
        <v>51</v>
      </c>
      <c r="G121" s="21" t="s">
        <v>52</v>
      </c>
      <c r="H121" s="21" t="s">
        <v>528</v>
      </c>
      <c r="I121" s="13" t="s">
        <v>562</v>
      </c>
      <c r="J121" s="21" t="s">
        <v>54</v>
      </c>
      <c r="K121" s="21"/>
      <c r="L121" s="23">
        <v>64000000000</v>
      </c>
      <c r="M121" s="21" t="s">
        <v>286</v>
      </c>
      <c r="N121" s="24">
        <v>616.70699999999999</v>
      </c>
      <c r="O121" s="25">
        <v>616.70699999999999</v>
      </c>
      <c r="P121" s="26">
        <f t="shared" si="40"/>
        <v>616707</v>
      </c>
      <c r="Q121" s="21">
        <v>2023</v>
      </c>
      <c r="R121" s="21" t="s">
        <v>56</v>
      </c>
      <c r="S121" s="21">
        <v>2023</v>
      </c>
      <c r="T121" s="27" t="s">
        <v>105</v>
      </c>
      <c r="U121" s="28" t="s">
        <v>106</v>
      </c>
      <c r="V121" s="21">
        <v>2023</v>
      </c>
      <c r="W121" s="27" t="s">
        <v>107</v>
      </c>
      <c r="X121" s="13">
        <v>2023</v>
      </c>
      <c r="Y121" s="13" t="s">
        <v>107</v>
      </c>
      <c r="Z121" s="21">
        <v>2023</v>
      </c>
      <c r="AA121" s="13" t="s">
        <v>107</v>
      </c>
      <c r="AB121" s="27">
        <v>2023</v>
      </c>
      <c r="AC121" s="21" t="s">
        <v>78</v>
      </c>
      <c r="AD121" s="27" t="s">
        <v>79</v>
      </c>
      <c r="AE121" s="28" t="s">
        <v>61</v>
      </c>
      <c r="AF121" s="29">
        <v>0</v>
      </c>
      <c r="AG121" s="29">
        <v>348346</v>
      </c>
      <c r="AH121" s="29" t="s">
        <v>62</v>
      </c>
      <c r="AI121" s="60">
        <v>1</v>
      </c>
      <c r="AJ121" s="29">
        <v>0</v>
      </c>
      <c r="AK121" s="21"/>
      <c r="AL121" s="27"/>
      <c r="AM121" s="21" t="s">
        <v>63</v>
      </c>
      <c r="AN121" s="21" t="s">
        <v>64</v>
      </c>
      <c r="AO121" s="27"/>
    </row>
    <row r="122" spans="1:41" s="19" customFormat="1" ht="74.25" customHeight="1" x14ac:dyDescent="0.2">
      <c r="A122" s="21" t="s">
        <v>563</v>
      </c>
      <c r="B122" s="21"/>
      <c r="C122" s="21" t="s">
        <v>564</v>
      </c>
      <c r="D122" s="21" t="s">
        <v>564</v>
      </c>
      <c r="E122" s="21">
        <v>642</v>
      </c>
      <c r="F122" s="22" t="s">
        <v>51</v>
      </c>
      <c r="G122" s="21" t="s">
        <v>52</v>
      </c>
      <c r="H122" s="21" t="s">
        <v>558</v>
      </c>
      <c r="I122" s="13" t="s">
        <v>565</v>
      </c>
      <c r="J122" s="21" t="s">
        <v>54</v>
      </c>
      <c r="K122" s="21"/>
      <c r="L122" s="23">
        <v>64000000000</v>
      </c>
      <c r="M122" s="21" t="s">
        <v>286</v>
      </c>
      <c r="N122" s="24">
        <v>3098.4</v>
      </c>
      <c r="O122" s="25">
        <v>3098.4</v>
      </c>
      <c r="P122" s="26">
        <f t="shared" si="40"/>
        <v>3098400</v>
      </c>
      <c r="Q122" s="21">
        <v>2023</v>
      </c>
      <c r="R122" s="21" t="s">
        <v>56</v>
      </c>
      <c r="S122" s="21">
        <v>2023</v>
      </c>
      <c r="T122" s="27" t="s">
        <v>566</v>
      </c>
      <c r="U122" s="28" t="s">
        <v>106</v>
      </c>
      <c r="V122" s="21">
        <v>2023</v>
      </c>
      <c r="W122" s="27" t="s">
        <v>105</v>
      </c>
      <c r="X122" s="13">
        <v>2023</v>
      </c>
      <c r="Y122" s="38" t="s">
        <v>107</v>
      </c>
      <c r="Z122" s="30">
        <v>2023</v>
      </c>
      <c r="AA122" s="38" t="s">
        <v>91</v>
      </c>
      <c r="AB122" s="27">
        <v>2023</v>
      </c>
      <c r="AC122" s="21" t="s">
        <v>78</v>
      </c>
      <c r="AD122" s="27" t="s">
        <v>79</v>
      </c>
      <c r="AE122" s="28" t="s">
        <v>171</v>
      </c>
      <c r="AF122" s="29">
        <v>1</v>
      </c>
      <c r="AG122" s="29">
        <v>348277</v>
      </c>
      <c r="AH122" s="29" t="s">
        <v>62</v>
      </c>
      <c r="AI122" s="21">
        <v>0</v>
      </c>
      <c r="AJ122" s="29">
        <v>0</v>
      </c>
      <c r="AK122" s="21"/>
      <c r="AL122" s="27" t="s">
        <v>173</v>
      </c>
      <c r="AM122" s="21" t="s">
        <v>63</v>
      </c>
      <c r="AN122" s="21" t="s">
        <v>64</v>
      </c>
      <c r="AO122" s="27"/>
    </row>
    <row r="123" spans="1:41" s="19" customFormat="1" ht="71.25" customHeight="1" x14ac:dyDescent="0.2">
      <c r="A123" s="21" t="s">
        <v>567</v>
      </c>
      <c r="B123" s="21"/>
      <c r="C123" s="21" t="s">
        <v>568</v>
      </c>
      <c r="D123" s="21" t="s">
        <v>569</v>
      </c>
      <c r="E123" s="21">
        <v>642</v>
      </c>
      <c r="F123" s="22" t="s">
        <v>51</v>
      </c>
      <c r="G123" s="21">
        <v>1</v>
      </c>
      <c r="H123" s="21">
        <v>3</v>
      </c>
      <c r="I123" s="13" t="s">
        <v>570</v>
      </c>
      <c r="J123" s="21" t="s">
        <v>54</v>
      </c>
      <c r="K123" s="21"/>
      <c r="L123" s="23">
        <v>45000000000</v>
      </c>
      <c r="M123" s="21" t="s">
        <v>85</v>
      </c>
      <c r="N123" s="24">
        <v>112.2</v>
      </c>
      <c r="O123" s="25">
        <v>112.2</v>
      </c>
      <c r="P123" s="26">
        <f t="shared" si="40"/>
        <v>112200</v>
      </c>
      <c r="Q123" s="21">
        <v>2023</v>
      </c>
      <c r="R123" s="21" t="s">
        <v>56</v>
      </c>
      <c r="S123" s="21">
        <v>2023</v>
      </c>
      <c r="T123" s="27" t="s">
        <v>105</v>
      </c>
      <c r="U123" s="28" t="s">
        <v>106</v>
      </c>
      <c r="V123" s="21">
        <v>2023</v>
      </c>
      <c r="W123" s="27" t="s">
        <v>107</v>
      </c>
      <c r="X123" s="13">
        <v>2023</v>
      </c>
      <c r="Y123" s="27" t="s">
        <v>115</v>
      </c>
      <c r="Z123" s="34" t="s">
        <v>58</v>
      </c>
      <c r="AA123" s="34" t="s">
        <v>115</v>
      </c>
      <c r="AB123" s="27" t="s">
        <v>58</v>
      </c>
      <c r="AC123" s="21" t="s">
        <v>78</v>
      </c>
      <c r="AD123" s="27" t="s">
        <v>79</v>
      </c>
      <c r="AE123" s="28" t="s">
        <v>171</v>
      </c>
      <c r="AF123" s="29">
        <v>1</v>
      </c>
      <c r="AG123" s="29">
        <v>348277</v>
      </c>
      <c r="AH123" s="29" t="s">
        <v>62</v>
      </c>
      <c r="AI123" s="21">
        <v>0</v>
      </c>
      <c r="AJ123" s="29">
        <v>22</v>
      </c>
      <c r="AK123" s="21"/>
      <c r="AL123" s="27" t="s">
        <v>173</v>
      </c>
      <c r="AM123" s="21" t="s">
        <v>63</v>
      </c>
      <c r="AN123" s="21" t="s">
        <v>64</v>
      </c>
      <c r="AO123" s="27" t="s">
        <v>571</v>
      </c>
    </row>
    <row r="124" spans="1:41" s="19" customFormat="1" ht="68.25" customHeight="1" x14ac:dyDescent="0.2">
      <c r="A124" s="21" t="s">
        <v>572</v>
      </c>
      <c r="B124" s="21"/>
      <c r="C124" s="21" t="s">
        <v>568</v>
      </c>
      <c r="D124" s="21" t="s">
        <v>569</v>
      </c>
      <c r="E124" s="21">
        <v>642</v>
      </c>
      <c r="F124" s="22" t="s">
        <v>51</v>
      </c>
      <c r="G124" s="21">
        <v>1</v>
      </c>
      <c r="H124" s="21">
        <v>3</v>
      </c>
      <c r="I124" s="13" t="s">
        <v>573</v>
      </c>
      <c r="J124" s="21" t="s">
        <v>54</v>
      </c>
      <c r="K124" s="21"/>
      <c r="L124" s="23">
        <v>45000000000</v>
      </c>
      <c r="M124" s="21" t="s">
        <v>85</v>
      </c>
      <c r="N124" s="24">
        <v>269.5</v>
      </c>
      <c r="O124" s="25">
        <v>269.5</v>
      </c>
      <c r="P124" s="26">
        <f t="shared" si="40"/>
        <v>269500</v>
      </c>
      <c r="Q124" s="21">
        <v>2023</v>
      </c>
      <c r="R124" s="21" t="s">
        <v>56</v>
      </c>
      <c r="S124" s="21">
        <v>2023</v>
      </c>
      <c r="T124" s="27" t="s">
        <v>105</v>
      </c>
      <c r="U124" s="28" t="s">
        <v>106</v>
      </c>
      <c r="V124" s="21">
        <v>2023</v>
      </c>
      <c r="W124" s="27" t="s">
        <v>107</v>
      </c>
      <c r="X124" s="13">
        <v>2023</v>
      </c>
      <c r="Y124" s="33" t="s">
        <v>115</v>
      </c>
      <c r="Z124" s="34" t="s">
        <v>58</v>
      </c>
      <c r="AA124" s="34" t="s">
        <v>115</v>
      </c>
      <c r="AB124" s="27" t="s">
        <v>58</v>
      </c>
      <c r="AC124" s="21" t="s">
        <v>78</v>
      </c>
      <c r="AD124" s="27" t="s">
        <v>79</v>
      </c>
      <c r="AE124" s="28" t="s">
        <v>171</v>
      </c>
      <c r="AF124" s="29">
        <v>1</v>
      </c>
      <c r="AG124" s="29">
        <v>348277</v>
      </c>
      <c r="AH124" s="29" t="s">
        <v>62</v>
      </c>
      <c r="AI124" s="21">
        <v>0</v>
      </c>
      <c r="AJ124" s="29">
        <v>22</v>
      </c>
      <c r="AK124" s="21"/>
      <c r="AL124" s="27" t="s">
        <v>173</v>
      </c>
      <c r="AM124" s="21" t="s">
        <v>63</v>
      </c>
      <c r="AN124" s="21" t="s">
        <v>64</v>
      </c>
      <c r="AO124" s="27" t="s">
        <v>571</v>
      </c>
    </row>
    <row r="125" spans="1:41" s="19" customFormat="1" ht="131.25" customHeight="1" x14ac:dyDescent="0.2">
      <c r="A125" s="21" t="s">
        <v>574</v>
      </c>
      <c r="B125" s="21"/>
      <c r="C125" s="21" t="s">
        <v>197</v>
      </c>
      <c r="D125" s="21" t="s">
        <v>83</v>
      </c>
      <c r="E125" s="21">
        <v>642</v>
      </c>
      <c r="F125" s="22" t="s">
        <v>51</v>
      </c>
      <c r="G125" s="21">
        <v>1</v>
      </c>
      <c r="H125" s="21">
        <v>3</v>
      </c>
      <c r="I125" s="13" t="s">
        <v>575</v>
      </c>
      <c r="J125" s="21" t="s">
        <v>54</v>
      </c>
      <c r="K125" s="21"/>
      <c r="L125" s="23">
        <v>45000000000</v>
      </c>
      <c r="M125" s="21" t="s">
        <v>85</v>
      </c>
      <c r="N125" s="24">
        <v>506.5</v>
      </c>
      <c r="O125" s="25">
        <v>230</v>
      </c>
      <c r="P125" s="26">
        <f t="shared" si="40"/>
        <v>506500</v>
      </c>
      <c r="Q125" s="21">
        <v>2023</v>
      </c>
      <c r="R125" s="21" t="s">
        <v>130</v>
      </c>
      <c r="S125" s="21">
        <v>2023</v>
      </c>
      <c r="T125" s="27" t="s">
        <v>71</v>
      </c>
      <c r="U125" s="28" t="s">
        <v>200</v>
      </c>
      <c r="V125" s="21">
        <v>2023</v>
      </c>
      <c r="W125" s="27" t="s">
        <v>68</v>
      </c>
      <c r="X125" s="13">
        <v>2023</v>
      </c>
      <c r="Y125" s="13" t="s">
        <v>59</v>
      </c>
      <c r="Z125" s="21">
        <v>2023</v>
      </c>
      <c r="AA125" s="13" t="s">
        <v>78</v>
      </c>
      <c r="AB125" s="27">
        <v>2024</v>
      </c>
      <c r="AC125" s="21" t="s">
        <v>59</v>
      </c>
      <c r="AD125" s="27" t="s">
        <v>142</v>
      </c>
      <c r="AE125" s="28" t="s">
        <v>171</v>
      </c>
      <c r="AF125" s="29">
        <v>1</v>
      </c>
      <c r="AG125" s="29">
        <v>200611</v>
      </c>
      <c r="AH125" s="29" t="s">
        <v>62</v>
      </c>
      <c r="AI125" s="21">
        <v>1</v>
      </c>
      <c r="AJ125" s="29">
        <v>0</v>
      </c>
      <c r="AK125" s="21" t="s">
        <v>576</v>
      </c>
      <c r="AL125" s="27" t="s">
        <v>173</v>
      </c>
      <c r="AM125" s="21" t="s">
        <v>63</v>
      </c>
      <c r="AN125" s="21" t="s">
        <v>64</v>
      </c>
      <c r="AO125" s="27" t="s">
        <v>571</v>
      </c>
    </row>
    <row r="126" spans="1:41" s="19" customFormat="1" ht="123" customHeight="1" x14ac:dyDescent="0.2">
      <c r="A126" s="21" t="s">
        <v>577</v>
      </c>
      <c r="B126" s="21"/>
      <c r="C126" s="21" t="s">
        <v>568</v>
      </c>
      <c r="D126" s="21" t="s">
        <v>569</v>
      </c>
      <c r="E126" s="21">
        <v>642</v>
      </c>
      <c r="F126" s="22" t="s">
        <v>51</v>
      </c>
      <c r="G126" s="21">
        <v>1</v>
      </c>
      <c r="H126" s="21">
        <v>3</v>
      </c>
      <c r="I126" s="13" t="s">
        <v>578</v>
      </c>
      <c r="J126" s="21" t="s">
        <v>54</v>
      </c>
      <c r="K126" s="21"/>
      <c r="L126" s="23">
        <v>45000000000</v>
      </c>
      <c r="M126" s="21" t="s">
        <v>85</v>
      </c>
      <c r="N126" s="24">
        <v>74</v>
      </c>
      <c r="O126" s="25">
        <v>74</v>
      </c>
      <c r="P126" s="26">
        <f t="shared" si="40"/>
        <v>74000</v>
      </c>
      <c r="Q126" s="21">
        <v>2023</v>
      </c>
      <c r="R126" s="21" t="s">
        <v>105</v>
      </c>
      <c r="S126" s="21">
        <v>2023</v>
      </c>
      <c r="T126" s="27" t="s">
        <v>107</v>
      </c>
      <c r="U126" s="28" t="s">
        <v>114</v>
      </c>
      <c r="V126" s="21">
        <v>2023</v>
      </c>
      <c r="W126" s="27" t="s">
        <v>115</v>
      </c>
      <c r="X126" s="13">
        <v>2023</v>
      </c>
      <c r="Y126" s="13" t="s">
        <v>115</v>
      </c>
      <c r="Z126" s="21">
        <v>2023</v>
      </c>
      <c r="AA126" s="13" t="s">
        <v>115</v>
      </c>
      <c r="AB126" s="27">
        <v>2023</v>
      </c>
      <c r="AC126" s="21" t="s">
        <v>78</v>
      </c>
      <c r="AD126" s="27" t="s">
        <v>79</v>
      </c>
      <c r="AE126" s="28" t="s">
        <v>164</v>
      </c>
      <c r="AF126" s="29">
        <v>0</v>
      </c>
      <c r="AG126" s="29">
        <v>376086</v>
      </c>
      <c r="AH126" s="29" t="s">
        <v>62</v>
      </c>
      <c r="AI126" s="29">
        <v>0</v>
      </c>
      <c r="AJ126" s="29">
        <v>22</v>
      </c>
      <c r="AK126" s="21"/>
      <c r="AL126" s="27"/>
      <c r="AM126" s="21" t="s">
        <v>63</v>
      </c>
      <c r="AN126" s="21" t="s">
        <v>64</v>
      </c>
      <c r="AO126" s="27" t="s">
        <v>571</v>
      </c>
    </row>
    <row r="127" spans="1:41" s="19" customFormat="1" ht="85.5" customHeight="1" x14ac:dyDescent="0.2">
      <c r="A127" s="21" t="s">
        <v>579</v>
      </c>
      <c r="B127" s="21"/>
      <c r="C127" s="21" t="s">
        <v>568</v>
      </c>
      <c r="D127" s="21" t="s">
        <v>569</v>
      </c>
      <c r="E127" s="21">
        <v>642</v>
      </c>
      <c r="F127" s="22" t="s">
        <v>51</v>
      </c>
      <c r="G127" s="21">
        <v>2</v>
      </c>
      <c r="H127" s="21">
        <v>3</v>
      </c>
      <c r="I127" s="13" t="s">
        <v>580</v>
      </c>
      <c r="J127" s="21" t="s">
        <v>54</v>
      </c>
      <c r="K127" s="21"/>
      <c r="L127" s="23">
        <v>64000000000</v>
      </c>
      <c r="M127" s="21" t="s">
        <v>286</v>
      </c>
      <c r="N127" s="24">
        <v>244</v>
      </c>
      <c r="O127" s="25">
        <v>244</v>
      </c>
      <c r="P127" s="26">
        <f t="shared" si="40"/>
        <v>244000</v>
      </c>
      <c r="Q127" s="21">
        <v>2023</v>
      </c>
      <c r="R127" s="21" t="s">
        <v>56</v>
      </c>
      <c r="S127" s="21">
        <v>2023</v>
      </c>
      <c r="T127" s="27" t="s">
        <v>105</v>
      </c>
      <c r="U127" s="28" t="s">
        <v>106</v>
      </c>
      <c r="V127" s="21">
        <v>2023</v>
      </c>
      <c r="W127" s="27" t="s">
        <v>107</v>
      </c>
      <c r="X127" s="13">
        <v>2023</v>
      </c>
      <c r="Y127" s="13" t="s">
        <v>115</v>
      </c>
      <c r="Z127" s="21">
        <v>2023</v>
      </c>
      <c r="AA127" s="13" t="s">
        <v>115</v>
      </c>
      <c r="AB127" s="27">
        <v>2023</v>
      </c>
      <c r="AC127" s="21" t="s">
        <v>581</v>
      </c>
      <c r="AD127" s="27" t="s">
        <v>79</v>
      </c>
      <c r="AE127" s="28" t="s">
        <v>171</v>
      </c>
      <c r="AF127" s="29">
        <v>1</v>
      </c>
      <c r="AG127" s="29">
        <v>348277</v>
      </c>
      <c r="AH127" s="29" t="s">
        <v>62</v>
      </c>
      <c r="AI127" s="21">
        <v>0</v>
      </c>
      <c r="AJ127" s="29">
        <v>22</v>
      </c>
      <c r="AK127" s="21"/>
      <c r="AL127" s="27" t="s">
        <v>173</v>
      </c>
      <c r="AM127" s="21" t="s">
        <v>63</v>
      </c>
      <c r="AN127" s="21" t="s">
        <v>64</v>
      </c>
      <c r="AO127" s="27" t="s">
        <v>571</v>
      </c>
    </row>
    <row r="128" spans="1:41" s="19" customFormat="1" ht="126" customHeight="1" x14ac:dyDescent="0.2">
      <c r="A128" s="21" t="s">
        <v>582</v>
      </c>
      <c r="B128" s="21"/>
      <c r="C128" s="21" t="s">
        <v>568</v>
      </c>
      <c r="D128" s="21" t="s">
        <v>569</v>
      </c>
      <c r="E128" s="21">
        <v>642</v>
      </c>
      <c r="F128" s="22" t="s">
        <v>51</v>
      </c>
      <c r="G128" s="21">
        <v>1</v>
      </c>
      <c r="H128" s="21">
        <v>3</v>
      </c>
      <c r="I128" s="13" t="s">
        <v>583</v>
      </c>
      <c r="J128" s="21" t="s">
        <v>54</v>
      </c>
      <c r="K128" s="21"/>
      <c r="L128" s="23">
        <v>45000000000</v>
      </c>
      <c r="M128" s="21" t="s">
        <v>85</v>
      </c>
      <c r="N128" s="24">
        <v>96</v>
      </c>
      <c r="O128" s="25">
        <v>96</v>
      </c>
      <c r="P128" s="26">
        <f t="shared" si="40"/>
        <v>96000</v>
      </c>
      <c r="Q128" s="21">
        <v>2023</v>
      </c>
      <c r="R128" s="21" t="s">
        <v>56</v>
      </c>
      <c r="S128" s="21">
        <v>2023</v>
      </c>
      <c r="T128" s="27" t="s">
        <v>105</v>
      </c>
      <c r="U128" s="28" t="s">
        <v>106</v>
      </c>
      <c r="V128" s="21">
        <v>2023</v>
      </c>
      <c r="W128" s="27" t="s">
        <v>105</v>
      </c>
      <c r="X128" s="13">
        <v>2023</v>
      </c>
      <c r="Y128" s="27" t="s">
        <v>107</v>
      </c>
      <c r="Z128" s="21">
        <v>2023</v>
      </c>
      <c r="AA128" s="27" t="s">
        <v>107</v>
      </c>
      <c r="AB128" s="27" t="s">
        <v>58</v>
      </c>
      <c r="AC128" s="21" t="s">
        <v>78</v>
      </c>
      <c r="AD128" s="27" t="s">
        <v>79</v>
      </c>
      <c r="AE128" s="28" t="s">
        <v>164</v>
      </c>
      <c r="AF128" s="29">
        <v>0</v>
      </c>
      <c r="AG128" s="29">
        <v>376086</v>
      </c>
      <c r="AH128" s="29" t="s">
        <v>62</v>
      </c>
      <c r="AI128" s="29">
        <v>0</v>
      </c>
      <c r="AJ128" s="29">
        <v>22</v>
      </c>
      <c r="AK128" s="21"/>
      <c r="AL128" s="27"/>
      <c r="AM128" s="21" t="s">
        <v>63</v>
      </c>
      <c r="AN128" s="21" t="s">
        <v>64</v>
      </c>
      <c r="AO128" s="27"/>
    </row>
    <row r="129" spans="1:41" s="19" customFormat="1" ht="75" customHeight="1" x14ac:dyDescent="0.2">
      <c r="A129" s="21" t="s">
        <v>584</v>
      </c>
      <c r="B129" s="21"/>
      <c r="C129" s="21" t="s">
        <v>585</v>
      </c>
      <c r="D129" s="21" t="s">
        <v>586</v>
      </c>
      <c r="E129" s="21">
        <v>642</v>
      </c>
      <c r="F129" s="22" t="s">
        <v>51</v>
      </c>
      <c r="G129" s="21" t="s">
        <v>52</v>
      </c>
      <c r="H129" s="21">
        <v>3</v>
      </c>
      <c r="I129" s="13" t="s">
        <v>587</v>
      </c>
      <c r="J129" s="21" t="s">
        <v>54</v>
      </c>
      <c r="K129" s="21"/>
      <c r="L129" s="23">
        <v>64000000000</v>
      </c>
      <c r="M129" s="21" t="s">
        <v>286</v>
      </c>
      <c r="N129" s="24">
        <v>5600</v>
      </c>
      <c r="O129" s="25">
        <v>2800</v>
      </c>
      <c r="P129" s="26">
        <f t="shared" si="40"/>
        <v>5600000</v>
      </c>
      <c r="Q129" s="21">
        <v>2023</v>
      </c>
      <c r="R129" s="21" t="s">
        <v>56</v>
      </c>
      <c r="S129" s="21">
        <v>2023</v>
      </c>
      <c r="T129" s="27" t="s">
        <v>105</v>
      </c>
      <c r="U129" s="28" t="s">
        <v>106</v>
      </c>
      <c r="V129" s="21">
        <v>2023</v>
      </c>
      <c r="W129" s="27" t="s">
        <v>107</v>
      </c>
      <c r="X129" s="13">
        <v>2023</v>
      </c>
      <c r="Y129" s="13" t="s">
        <v>588</v>
      </c>
      <c r="Z129" s="13">
        <v>2023</v>
      </c>
      <c r="AA129" s="13" t="s">
        <v>115</v>
      </c>
      <c r="AB129" s="27">
        <v>2024</v>
      </c>
      <c r="AC129" s="21" t="s">
        <v>115</v>
      </c>
      <c r="AD129" s="27" t="s">
        <v>589</v>
      </c>
      <c r="AE129" s="28" t="s">
        <v>171</v>
      </c>
      <c r="AF129" s="29">
        <v>1</v>
      </c>
      <c r="AG129" s="29">
        <v>348277</v>
      </c>
      <c r="AH129" s="29" t="s">
        <v>62</v>
      </c>
      <c r="AI129" s="21">
        <v>0</v>
      </c>
      <c r="AJ129" s="29">
        <v>0</v>
      </c>
      <c r="AK129" s="21" t="s">
        <v>590</v>
      </c>
      <c r="AL129" s="27" t="s">
        <v>173</v>
      </c>
      <c r="AM129" s="21" t="s">
        <v>63</v>
      </c>
      <c r="AN129" s="21" t="s">
        <v>64</v>
      </c>
      <c r="AO129" s="27"/>
    </row>
    <row r="130" spans="1:41" s="19" customFormat="1" ht="90" customHeight="1" x14ac:dyDescent="0.2">
      <c r="A130" s="21" t="s">
        <v>591</v>
      </c>
      <c r="B130" s="21"/>
      <c r="C130" s="21" t="s">
        <v>568</v>
      </c>
      <c r="D130" s="21" t="s">
        <v>569</v>
      </c>
      <c r="E130" s="21">
        <v>642</v>
      </c>
      <c r="F130" s="22" t="s">
        <v>51</v>
      </c>
      <c r="G130" s="21" t="s">
        <v>52</v>
      </c>
      <c r="H130" s="21">
        <v>3</v>
      </c>
      <c r="I130" s="13" t="s">
        <v>592</v>
      </c>
      <c r="J130" s="21" t="s">
        <v>54</v>
      </c>
      <c r="K130" s="21"/>
      <c r="L130" s="23">
        <v>45000000000</v>
      </c>
      <c r="M130" s="21" t="s">
        <v>85</v>
      </c>
      <c r="N130" s="24">
        <v>81</v>
      </c>
      <c r="O130" s="25">
        <v>81</v>
      </c>
      <c r="P130" s="26">
        <f t="shared" si="40"/>
        <v>81000</v>
      </c>
      <c r="Q130" s="21">
        <v>2023</v>
      </c>
      <c r="R130" s="21" t="s">
        <v>56</v>
      </c>
      <c r="S130" s="21">
        <v>2023</v>
      </c>
      <c r="T130" s="27" t="s">
        <v>105</v>
      </c>
      <c r="U130" s="28" t="s">
        <v>106</v>
      </c>
      <c r="V130" s="21">
        <v>2023</v>
      </c>
      <c r="W130" s="27" t="s">
        <v>107</v>
      </c>
      <c r="X130" s="13">
        <v>2023</v>
      </c>
      <c r="Y130" s="13" t="s">
        <v>107</v>
      </c>
      <c r="Z130" s="13">
        <v>2023</v>
      </c>
      <c r="AA130" s="13" t="s">
        <v>107</v>
      </c>
      <c r="AB130" s="27">
        <v>2023</v>
      </c>
      <c r="AC130" s="21" t="s">
        <v>78</v>
      </c>
      <c r="AD130" s="27" t="s">
        <v>79</v>
      </c>
      <c r="AE130" s="28" t="s">
        <v>164</v>
      </c>
      <c r="AF130" s="29">
        <v>0</v>
      </c>
      <c r="AG130" s="29">
        <v>376086</v>
      </c>
      <c r="AH130" s="29" t="s">
        <v>62</v>
      </c>
      <c r="AI130" s="29">
        <v>0</v>
      </c>
      <c r="AJ130" s="29">
        <v>22</v>
      </c>
      <c r="AK130" s="21"/>
      <c r="AL130" s="27"/>
      <c r="AM130" s="21" t="s">
        <v>63</v>
      </c>
      <c r="AN130" s="21" t="s">
        <v>64</v>
      </c>
      <c r="AO130" s="27"/>
    </row>
    <row r="131" spans="1:41" s="19" customFormat="1" ht="131.25" customHeight="1" x14ac:dyDescent="0.2">
      <c r="A131" s="21" t="s">
        <v>593</v>
      </c>
      <c r="B131" s="21"/>
      <c r="C131" s="21" t="s">
        <v>594</v>
      </c>
      <c r="D131" s="21" t="s">
        <v>594</v>
      </c>
      <c r="E131" s="21">
        <v>642</v>
      </c>
      <c r="F131" s="22" t="s">
        <v>51</v>
      </c>
      <c r="G131" s="21">
        <v>1</v>
      </c>
      <c r="H131" s="21">
        <v>3</v>
      </c>
      <c r="I131" s="13" t="s">
        <v>595</v>
      </c>
      <c r="J131" s="21" t="s">
        <v>54</v>
      </c>
      <c r="K131" s="21"/>
      <c r="L131" s="23" t="s">
        <v>596</v>
      </c>
      <c r="M131" s="21" t="s">
        <v>597</v>
      </c>
      <c r="N131" s="24">
        <v>345</v>
      </c>
      <c r="O131" s="25">
        <v>345</v>
      </c>
      <c r="P131" s="26">
        <f t="shared" si="40"/>
        <v>345000</v>
      </c>
      <c r="Q131" s="21">
        <v>2023</v>
      </c>
      <c r="R131" s="21" t="s">
        <v>56</v>
      </c>
      <c r="S131" s="21">
        <v>2023</v>
      </c>
      <c r="T131" s="27" t="s">
        <v>105</v>
      </c>
      <c r="U131" s="28" t="s">
        <v>106</v>
      </c>
      <c r="V131" s="21">
        <v>2023</v>
      </c>
      <c r="W131" s="27" t="s">
        <v>107</v>
      </c>
      <c r="X131" s="13">
        <v>2023</v>
      </c>
      <c r="Y131" s="13" t="s">
        <v>588</v>
      </c>
      <c r="Z131" s="13">
        <v>2023</v>
      </c>
      <c r="AA131" s="13" t="s">
        <v>115</v>
      </c>
      <c r="AB131" s="27">
        <v>2023</v>
      </c>
      <c r="AC131" s="21" t="s">
        <v>78</v>
      </c>
      <c r="AD131" s="27" t="s">
        <v>79</v>
      </c>
      <c r="AE131" s="28" t="s">
        <v>171</v>
      </c>
      <c r="AF131" s="29">
        <v>1</v>
      </c>
      <c r="AG131" s="29">
        <v>200611</v>
      </c>
      <c r="AH131" s="29" t="s">
        <v>62</v>
      </c>
      <c r="AI131" s="21">
        <v>1</v>
      </c>
      <c r="AJ131" s="29">
        <v>0</v>
      </c>
      <c r="AK131" s="21"/>
      <c r="AL131" s="27" t="s">
        <v>173</v>
      </c>
      <c r="AM131" s="21" t="s">
        <v>63</v>
      </c>
      <c r="AN131" s="21" t="s">
        <v>64</v>
      </c>
      <c r="AO131" s="27"/>
    </row>
    <row r="132" spans="1:41" s="19" customFormat="1" ht="129.75" customHeight="1" x14ac:dyDescent="0.2">
      <c r="A132" s="21" t="s">
        <v>598</v>
      </c>
      <c r="B132" s="21"/>
      <c r="C132" s="21" t="s">
        <v>594</v>
      </c>
      <c r="D132" s="21" t="s">
        <v>594</v>
      </c>
      <c r="E132" s="21">
        <v>642</v>
      </c>
      <c r="F132" s="22" t="s">
        <v>51</v>
      </c>
      <c r="G132" s="21">
        <v>1</v>
      </c>
      <c r="H132" s="21">
        <v>3</v>
      </c>
      <c r="I132" s="13" t="s">
        <v>599</v>
      </c>
      <c r="J132" s="21" t="s">
        <v>54</v>
      </c>
      <c r="K132" s="21"/>
      <c r="L132" s="23">
        <v>64000000000</v>
      </c>
      <c r="M132" s="21" t="s">
        <v>286</v>
      </c>
      <c r="N132" s="24">
        <v>1700</v>
      </c>
      <c r="O132" s="25">
        <v>1700</v>
      </c>
      <c r="P132" s="26">
        <f t="shared" si="40"/>
        <v>1700000</v>
      </c>
      <c r="Q132" s="21">
        <v>2023</v>
      </c>
      <c r="R132" s="21" t="s">
        <v>56</v>
      </c>
      <c r="S132" s="21">
        <v>2023</v>
      </c>
      <c r="T132" s="27" t="s">
        <v>105</v>
      </c>
      <c r="U132" s="28" t="s">
        <v>106</v>
      </c>
      <c r="V132" s="21">
        <v>2023</v>
      </c>
      <c r="W132" s="27" t="s">
        <v>107</v>
      </c>
      <c r="X132" s="13">
        <v>2023</v>
      </c>
      <c r="Y132" s="38" t="s">
        <v>588</v>
      </c>
      <c r="Z132" s="38">
        <v>2023</v>
      </c>
      <c r="AA132" s="38" t="s">
        <v>115</v>
      </c>
      <c r="AB132" s="27">
        <v>2023</v>
      </c>
      <c r="AC132" s="21" t="s">
        <v>78</v>
      </c>
      <c r="AD132" s="27" t="s">
        <v>79</v>
      </c>
      <c r="AE132" s="28" t="s">
        <v>171</v>
      </c>
      <c r="AF132" s="29">
        <v>1</v>
      </c>
      <c r="AG132" s="29">
        <v>200611</v>
      </c>
      <c r="AH132" s="29" t="s">
        <v>62</v>
      </c>
      <c r="AI132" s="21">
        <v>1</v>
      </c>
      <c r="AJ132" s="29">
        <v>0</v>
      </c>
      <c r="AK132" s="21"/>
      <c r="AL132" s="27" t="s">
        <v>173</v>
      </c>
      <c r="AM132" s="21" t="s">
        <v>63</v>
      </c>
      <c r="AN132" s="21" t="s">
        <v>64</v>
      </c>
      <c r="AO132" s="27"/>
    </row>
    <row r="133" spans="1:41" s="19" customFormat="1" ht="74.25" customHeight="1" x14ac:dyDescent="0.2">
      <c r="A133" s="21" t="s">
        <v>600</v>
      </c>
      <c r="B133" s="21"/>
      <c r="C133" s="21" t="s">
        <v>594</v>
      </c>
      <c r="D133" s="21" t="s">
        <v>594</v>
      </c>
      <c r="E133" s="21">
        <v>642</v>
      </c>
      <c r="F133" s="22" t="s">
        <v>51</v>
      </c>
      <c r="G133" s="21">
        <v>1</v>
      </c>
      <c r="H133" s="21">
        <v>3</v>
      </c>
      <c r="I133" s="13" t="s">
        <v>601</v>
      </c>
      <c r="J133" s="21" t="s">
        <v>54</v>
      </c>
      <c r="K133" s="21"/>
      <c r="L133" s="23">
        <v>64000000000</v>
      </c>
      <c r="M133" s="21" t="s">
        <v>286</v>
      </c>
      <c r="N133" s="24">
        <v>1300</v>
      </c>
      <c r="O133" s="25">
        <v>1300</v>
      </c>
      <c r="P133" s="26">
        <f t="shared" si="40"/>
        <v>1300000</v>
      </c>
      <c r="Q133" s="21">
        <v>2023</v>
      </c>
      <c r="R133" s="21" t="s">
        <v>56</v>
      </c>
      <c r="S133" s="21">
        <v>2023</v>
      </c>
      <c r="T133" s="27" t="s">
        <v>105</v>
      </c>
      <c r="U133" s="28" t="s">
        <v>106</v>
      </c>
      <c r="V133" s="21">
        <v>2023</v>
      </c>
      <c r="W133" s="27" t="s">
        <v>107</v>
      </c>
      <c r="X133" s="13">
        <v>2023</v>
      </c>
      <c r="Y133" s="13" t="s">
        <v>588</v>
      </c>
      <c r="Z133" s="13">
        <v>2023</v>
      </c>
      <c r="AA133" s="13" t="s">
        <v>115</v>
      </c>
      <c r="AB133" s="27">
        <v>2023</v>
      </c>
      <c r="AC133" s="21" t="s">
        <v>78</v>
      </c>
      <c r="AD133" s="27" t="s">
        <v>79</v>
      </c>
      <c r="AE133" s="28" t="s">
        <v>171</v>
      </c>
      <c r="AF133" s="29">
        <v>1</v>
      </c>
      <c r="AG133" s="29">
        <v>200611</v>
      </c>
      <c r="AH133" s="29" t="s">
        <v>62</v>
      </c>
      <c r="AI133" s="21">
        <v>1</v>
      </c>
      <c r="AJ133" s="29">
        <v>0</v>
      </c>
      <c r="AK133" s="21"/>
      <c r="AL133" s="27" t="s">
        <v>173</v>
      </c>
      <c r="AM133" s="21" t="s">
        <v>63</v>
      </c>
      <c r="AN133" s="21" t="s">
        <v>64</v>
      </c>
      <c r="AO133" s="27"/>
    </row>
    <row r="134" spans="1:41" s="19" customFormat="1" ht="141.75" customHeight="1" x14ac:dyDescent="0.2">
      <c r="A134" s="21" t="s">
        <v>602</v>
      </c>
      <c r="B134" s="21"/>
      <c r="C134" s="21" t="s">
        <v>603</v>
      </c>
      <c r="D134" s="21" t="s">
        <v>603</v>
      </c>
      <c r="E134" s="21">
        <v>796</v>
      </c>
      <c r="F134" s="22" t="s">
        <v>194</v>
      </c>
      <c r="G134" s="21">
        <v>1</v>
      </c>
      <c r="H134" s="21">
        <v>1</v>
      </c>
      <c r="I134" s="13" t="s">
        <v>604</v>
      </c>
      <c r="J134" s="21" t="s">
        <v>54</v>
      </c>
      <c r="K134" s="21"/>
      <c r="L134" s="23">
        <v>64000000000</v>
      </c>
      <c r="M134" s="21" t="s">
        <v>286</v>
      </c>
      <c r="N134" s="24">
        <v>3910</v>
      </c>
      <c r="O134" s="25">
        <v>3910</v>
      </c>
      <c r="P134" s="26">
        <f t="shared" si="40"/>
        <v>3910000</v>
      </c>
      <c r="Q134" s="21">
        <v>2023</v>
      </c>
      <c r="R134" s="21" t="s">
        <v>56</v>
      </c>
      <c r="S134" s="21">
        <v>2023</v>
      </c>
      <c r="T134" s="27" t="s">
        <v>105</v>
      </c>
      <c r="U134" s="28" t="s">
        <v>106</v>
      </c>
      <c r="V134" s="21">
        <v>2023</v>
      </c>
      <c r="W134" s="27" t="s">
        <v>107</v>
      </c>
      <c r="X134" s="13">
        <v>2023</v>
      </c>
      <c r="Y134" s="13" t="s">
        <v>588</v>
      </c>
      <c r="Z134" s="13">
        <v>2023</v>
      </c>
      <c r="AA134" s="13" t="s">
        <v>115</v>
      </c>
      <c r="AB134" s="27">
        <v>2023</v>
      </c>
      <c r="AC134" s="21" t="s">
        <v>78</v>
      </c>
      <c r="AD134" s="27" t="s">
        <v>79</v>
      </c>
      <c r="AE134" s="28" t="s">
        <v>171</v>
      </c>
      <c r="AF134" s="29">
        <v>1</v>
      </c>
      <c r="AG134" s="29">
        <v>348277</v>
      </c>
      <c r="AH134" s="29" t="s">
        <v>62</v>
      </c>
      <c r="AI134" s="21">
        <v>0</v>
      </c>
      <c r="AJ134" s="29">
        <v>0</v>
      </c>
      <c r="AK134" s="21"/>
      <c r="AL134" s="27" t="s">
        <v>173</v>
      </c>
      <c r="AM134" s="21" t="s">
        <v>63</v>
      </c>
      <c r="AN134" s="21" t="s">
        <v>64</v>
      </c>
      <c r="AO134" s="27"/>
    </row>
    <row r="135" spans="1:41" s="19" customFormat="1" ht="133.5" customHeight="1" x14ac:dyDescent="0.2">
      <c r="A135" s="21" t="s">
        <v>605</v>
      </c>
      <c r="B135" s="21"/>
      <c r="C135" s="21" t="s">
        <v>603</v>
      </c>
      <c r="D135" s="21" t="s">
        <v>603</v>
      </c>
      <c r="E135" s="21">
        <v>796</v>
      </c>
      <c r="F135" s="22" t="s">
        <v>194</v>
      </c>
      <c r="G135" s="21">
        <v>1</v>
      </c>
      <c r="H135" s="21">
        <v>1</v>
      </c>
      <c r="I135" s="13" t="s">
        <v>606</v>
      </c>
      <c r="J135" s="21" t="s">
        <v>54</v>
      </c>
      <c r="K135" s="21" t="s">
        <v>607</v>
      </c>
      <c r="L135" s="23">
        <v>64000000000</v>
      </c>
      <c r="M135" s="21" t="s">
        <v>286</v>
      </c>
      <c r="N135" s="24">
        <v>3910</v>
      </c>
      <c r="O135" s="25">
        <v>3910</v>
      </c>
      <c r="P135" s="26">
        <f t="shared" si="40"/>
        <v>3910000</v>
      </c>
      <c r="Q135" s="21">
        <v>2023</v>
      </c>
      <c r="R135" s="21" t="s">
        <v>56</v>
      </c>
      <c r="S135" s="21">
        <v>2023</v>
      </c>
      <c r="T135" s="27" t="s">
        <v>105</v>
      </c>
      <c r="U135" s="28" t="s">
        <v>106</v>
      </c>
      <c r="V135" s="21">
        <v>2023</v>
      </c>
      <c r="W135" s="27" t="s">
        <v>107</v>
      </c>
      <c r="X135" s="13">
        <v>2023</v>
      </c>
      <c r="Y135" s="13" t="s">
        <v>588</v>
      </c>
      <c r="Z135" s="13">
        <v>2023</v>
      </c>
      <c r="AA135" s="13" t="s">
        <v>115</v>
      </c>
      <c r="AB135" s="27">
        <v>2023</v>
      </c>
      <c r="AC135" s="21" t="s">
        <v>78</v>
      </c>
      <c r="AD135" s="27" t="s">
        <v>79</v>
      </c>
      <c r="AE135" s="28" t="s">
        <v>171</v>
      </c>
      <c r="AF135" s="29">
        <v>1</v>
      </c>
      <c r="AG135" s="29">
        <v>348277</v>
      </c>
      <c r="AH135" s="29" t="s">
        <v>62</v>
      </c>
      <c r="AI135" s="21">
        <v>0</v>
      </c>
      <c r="AJ135" s="29">
        <v>0</v>
      </c>
      <c r="AK135" s="21"/>
      <c r="AL135" s="27" t="s">
        <v>173</v>
      </c>
      <c r="AM135" s="21" t="s">
        <v>63</v>
      </c>
      <c r="AN135" s="21" t="s">
        <v>64</v>
      </c>
      <c r="AO135" s="27"/>
    </row>
    <row r="136" spans="1:41" s="19" customFormat="1" ht="126" customHeight="1" x14ac:dyDescent="0.2">
      <c r="A136" s="21" t="s">
        <v>608</v>
      </c>
      <c r="B136" s="21"/>
      <c r="C136" s="21" t="s">
        <v>609</v>
      </c>
      <c r="D136" s="21" t="s">
        <v>594</v>
      </c>
      <c r="E136" s="21">
        <v>642</v>
      </c>
      <c r="F136" s="22" t="s">
        <v>51</v>
      </c>
      <c r="G136" s="21">
        <v>1</v>
      </c>
      <c r="H136" s="21">
        <v>3</v>
      </c>
      <c r="I136" s="13" t="s">
        <v>610</v>
      </c>
      <c r="J136" s="21" t="s">
        <v>54</v>
      </c>
      <c r="K136" s="21"/>
      <c r="L136" s="23" t="s">
        <v>270</v>
      </c>
      <c r="M136" s="21" t="s">
        <v>271</v>
      </c>
      <c r="N136" s="24">
        <v>99</v>
      </c>
      <c r="O136" s="25">
        <v>99</v>
      </c>
      <c r="P136" s="26">
        <f t="shared" si="40"/>
        <v>99000</v>
      </c>
      <c r="Q136" s="21">
        <v>2023</v>
      </c>
      <c r="R136" s="21" t="s">
        <v>56</v>
      </c>
      <c r="S136" s="21">
        <v>2023</v>
      </c>
      <c r="T136" s="27" t="s">
        <v>105</v>
      </c>
      <c r="U136" s="28" t="s">
        <v>106</v>
      </c>
      <c r="V136" s="21">
        <v>2023</v>
      </c>
      <c r="W136" s="27" t="s">
        <v>107</v>
      </c>
      <c r="X136" s="13">
        <v>2023</v>
      </c>
      <c r="Y136" s="13" t="s">
        <v>107</v>
      </c>
      <c r="Z136" s="13">
        <v>2023</v>
      </c>
      <c r="AA136" s="13" t="s">
        <v>115</v>
      </c>
      <c r="AB136" s="27">
        <v>2023</v>
      </c>
      <c r="AC136" s="21" t="s">
        <v>78</v>
      </c>
      <c r="AD136" s="27" t="s">
        <v>79</v>
      </c>
      <c r="AE136" s="28" t="s">
        <v>164</v>
      </c>
      <c r="AF136" s="29">
        <v>0</v>
      </c>
      <c r="AG136" s="29">
        <v>376086</v>
      </c>
      <c r="AH136" s="29" t="s">
        <v>62</v>
      </c>
      <c r="AI136" s="29">
        <v>0</v>
      </c>
      <c r="AJ136" s="29">
        <v>0</v>
      </c>
      <c r="AK136" s="21"/>
      <c r="AL136" s="27"/>
      <c r="AM136" s="21" t="s">
        <v>63</v>
      </c>
      <c r="AN136" s="21" t="s">
        <v>64</v>
      </c>
      <c r="AO136" s="27" t="s">
        <v>611</v>
      </c>
    </row>
    <row r="137" spans="1:41" s="19" customFormat="1" ht="129" customHeight="1" x14ac:dyDescent="0.2">
      <c r="A137" s="21" t="s">
        <v>612</v>
      </c>
      <c r="B137" s="21"/>
      <c r="C137" s="21" t="s">
        <v>609</v>
      </c>
      <c r="D137" s="21" t="s">
        <v>594</v>
      </c>
      <c r="E137" s="21">
        <v>642</v>
      </c>
      <c r="F137" s="22" t="s">
        <v>51</v>
      </c>
      <c r="G137" s="21">
        <v>1</v>
      </c>
      <c r="H137" s="21">
        <v>3</v>
      </c>
      <c r="I137" s="13" t="s">
        <v>610</v>
      </c>
      <c r="J137" s="21" t="s">
        <v>54</v>
      </c>
      <c r="K137" s="21"/>
      <c r="L137" s="23">
        <v>64000000000</v>
      </c>
      <c r="M137" s="21" t="s">
        <v>286</v>
      </c>
      <c r="N137" s="24">
        <v>99</v>
      </c>
      <c r="O137" s="25">
        <v>99</v>
      </c>
      <c r="P137" s="26">
        <f t="shared" si="40"/>
        <v>99000</v>
      </c>
      <c r="Q137" s="21">
        <v>2023</v>
      </c>
      <c r="R137" s="21" t="s">
        <v>56</v>
      </c>
      <c r="S137" s="21">
        <v>2023</v>
      </c>
      <c r="T137" s="27" t="s">
        <v>105</v>
      </c>
      <c r="U137" s="28" t="s">
        <v>106</v>
      </c>
      <c r="V137" s="21">
        <v>2023</v>
      </c>
      <c r="W137" s="27" t="s">
        <v>107</v>
      </c>
      <c r="X137" s="13">
        <v>2023</v>
      </c>
      <c r="Y137" s="13" t="s">
        <v>107</v>
      </c>
      <c r="Z137" s="13">
        <v>2023</v>
      </c>
      <c r="AA137" s="13" t="s">
        <v>115</v>
      </c>
      <c r="AB137" s="27">
        <v>2023</v>
      </c>
      <c r="AC137" s="21" t="s">
        <v>78</v>
      </c>
      <c r="AD137" s="27" t="s">
        <v>79</v>
      </c>
      <c r="AE137" s="28" t="s">
        <v>164</v>
      </c>
      <c r="AF137" s="29">
        <v>0</v>
      </c>
      <c r="AG137" s="29">
        <v>376086</v>
      </c>
      <c r="AH137" s="29" t="s">
        <v>62</v>
      </c>
      <c r="AI137" s="29">
        <v>0</v>
      </c>
      <c r="AJ137" s="29">
        <v>0</v>
      </c>
      <c r="AK137" s="21"/>
      <c r="AL137" s="27"/>
      <c r="AM137" s="21" t="s">
        <v>63</v>
      </c>
      <c r="AN137" s="21" t="s">
        <v>64</v>
      </c>
      <c r="AO137" s="27" t="s">
        <v>611</v>
      </c>
    </row>
    <row r="138" spans="1:41" s="19" customFormat="1" ht="92.25" customHeight="1" x14ac:dyDescent="0.2">
      <c r="A138" s="21" t="s">
        <v>613</v>
      </c>
      <c r="B138" s="21"/>
      <c r="C138" s="21" t="s">
        <v>609</v>
      </c>
      <c r="D138" s="21" t="s">
        <v>594</v>
      </c>
      <c r="E138" s="21">
        <v>642</v>
      </c>
      <c r="F138" s="22" t="s">
        <v>51</v>
      </c>
      <c r="G138" s="21" t="s">
        <v>52</v>
      </c>
      <c r="H138" s="21">
        <v>3</v>
      </c>
      <c r="I138" s="13" t="s">
        <v>614</v>
      </c>
      <c r="J138" s="21" t="s">
        <v>54</v>
      </c>
      <c r="K138" s="21"/>
      <c r="L138" s="23">
        <v>64000000000</v>
      </c>
      <c r="M138" s="21" t="s">
        <v>286</v>
      </c>
      <c r="N138" s="24">
        <v>195</v>
      </c>
      <c r="O138" s="25">
        <v>195</v>
      </c>
      <c r="P138" s="26">
        <f t="shared" si="40"/>
        <v>195000</v>
      </c>
      <c r="Q138" s="21">
        <v>2023</v>
      </c>
      <c r="R138" s="21" t="s">
        <v>56</v>
      </c>
      <c r="S138" s="21">
        <v>2023</v>
      </c>
      <c r="T138" s="27" t="s">
        <v>105</v>
      </c>
      <c r="U138" s="28" t="s">
        <v>106</v>
      </c>
      <c r="V138" s="21">
        <v>2023</v>
      </c>
      <c r="W138" s="27" t="s">
        <v>107</v>
      </c>
      <c r="X138" s="13">
        <v>2023</v>
      </c>
      <c r="Y138" s="13" t="s">
        <v>107</v>
      </c>
      <c r="Z138" s="21">
        <v>2023</v>
      </c>
      <c r="AA138" s="13" t="s">
        <v>115</v>
      </c>
      <c r="AB138" s="27" t="s">
        <v>58</v>
      </c>
      <c r="AC138" s="21" t="s">
        <v>78</v>
      </c>
      <c r="AD138" s="27" t="s">
        <v>79</v>
      </c>
      <c r="AE138" s="28" t="s">
        <v>171</v>
      </c>
      <c r="AF138" s="29">
        <v>1</v>
      </c>
      <c r="AG138" s="29">
        <v>200611</v>
      </c>
      <c r="AH138" s="29" t="s">
        <v>62</v>
      </c>
      <c r="AI138" s="21">
        <v>1</v>
      </c>
      <c r="AJ138" s="29">
        <v>0</v>
      </c>
      <c r="AK138" s="21"/>
      <c r="AL138" s="27" t="s">
        <v>173</v>
      </c>
      <c r="AM138" s="21" t="s">
        <v>63</v>
      </c>
      <c r="AN138" s="21" t="s">
        <v>64</v>
      </c>
      <c r="AO138" s="27" t="s">
        <v>611</v>
      </c>
    </row>
    <row r="139" spans="1:41" s="19" customFormat="1" ht="92.25" customHeight="1" x14ac:dyDescent="0.2">
      <c r="A139" s="21" t="s">
        <v>615</v>
      </c>
      <c r="B139" s="21"/>
      <c r="C139" s="21" t="s">
        <v>594</v>
      </c>
      <c r="D139" s="21" t="s">
        <v>594</v>
      </c>
      <c r="E139" s="21">
        <v>642</v>
      </c>
      <c r="F139" s="22" t="s">
        <v>51</v>
      </c>
      <c r="G139" s="21">
        <v>1</v>
      </c>
      <c r="H139" s="21">
        <v>3</v>
      </c>
      <c r="I139" s="13" t="s">
        <v>616</v>
      </c>
      <c r="J139" s="21" t="s">
        <v>54</v>
      </c>
      <c r="K139" s="21"/>
      <c r="L139" s="23" t="s">
        <v>270</v>
      </c>
      <c r="M139" s="21" t="s">
        <v>271</v>
      </c>
      <c r="N139" s="24">
        <v>95</v>
      </c>
      <c r="O139" s="25">
        <v>95</v>
      </c>
      <c r="P139" s="26">
        <f t="shared" si="40"/>
        <v>95000</v>
      </c>
      <c r="Q139" s="21">
        <v>2023</v>
      </c>
      <c r="R139" s="21" t="s">
        <v>56</v>
      </c>
      <c r="S139" s="21">
        <v>2023</v>
      </c>
      <c r="T139" s="27" t="s">
        <v>105</v>
      </c>
      <c r="U139" s="28" t="s">
        <v>106</v>
      </c>
      <c r="V139" s="21">
        <v>2023</v>
      </c>
      <c r="W139" s="27" t="s">
        <v>107</v>
      </c>
      <c r="X139" s="13">
        <v>2023</v>
      </c>
      <c r="Y139" s="38" t="s">
        <v>107</v>
      </c>
      <c r="Z139" s="38">
        <v>2023</v>
      </c>
      <c r="AA139" s="27" t="s">
        <v>107</v>
      </c>
      <c r="AB139" s="27">
        <v>2023</v>
      </c>
      <c r="AC139" s="21" t="s">
        <v>78</v>
      </c>
      <c r="AD139" s="27" t="s">
        <v>79</v>
      </c>
      <c r="AE139" s="28" t="s">
        <v>164</v>
      </c>
      <c r="AF139" s="29">
        <v>0</v>
      </c>
      <c r="AG139" s="29">
        <v>376086</v>
      </c>
      <c r="AH139" s="29" t="s">
        <v>62</v>
      </c>
      <c r="AI139" s="29">
        <v>0</v>
      </c>
      <c r="AJ139" s="29">
        <v>0</v>
      </c>
      <c r="AK139" s="21"/>
      <c r="AL139" s="27"/>
      <c r="AM139" s="21" t="s">
        <v>63</v>
      </c>
      <c r="AN139" s="21" t="s">
        <v>64</v>
      </c>
      <c r="AO139" s="27" t="s">
        <v>611</v>
      </c>
    </row>
    <row r="140" spans="1:41" s="19" customFormat="1" ht="89.25" x14ac:dyDescent="0.2">
      <c r="A140" s="21" t="s">
        <v>617</v>
      </c>
      <c r="B140" s="21"/>
      <c r="C140" s="21" t="s">
        <v>193</v>
      </c>
      <c r="D140" s="21" t="s">
        <v>618</v>
      </c>
      <c r="E140" s="21">
        <v>642</v>
      </c>
      <c r="F140" s="22" t="s">
        <v>51</v>
      </c>
      <c r="G140" s="21">
        <v>1</v>
      </c>
      <c r="H140" s="21">
        <v>3</v>
      </c>
      <c r="I140" s="13" t="s">
        <v>619</v>
      </c>
      <c r="J140" s="21" t="s">
        <v>54</v>
      </c>
      <c r="K140" s="21"/>
      <c r="L140" s="23">
        <v>45000000000</v>
      </c>
      <c r="M140" s="21" t="s">
        <v>85</v>
      </c>
      <c r="N140" s="24">
        <v>80</v>
      </c>
      <c r="O140" s="25">
        <v>80</v>
      </c>
      <c r="P140" s="26">
        <f t="shared" si="40"/>
        <v>80000</v>
      </c>
      <c r="Q140" s="21">
        <v>2023</v>
      </c>
      <c r="R140" s="21" t="s">
        <v>56</v>
      </c>
      <c r="S140" s="21">
        <v>2023</v>
      </c>
      <c r="T140" s="27" t="s">
        <v>105</v>
      </c>
      <c r="U140" s="28" t="s">
        <v>106</v>
      </c>
      <c r="V140" s="21">
        <v>2023</v>
      </c>
      <c r="W140" s="27" t="s">
        <v>107</v>
      </c>
      <c r="X140" s="13">
        <v>2023</v>
      </c>
      <c r="Y140" s="27" t="s">
        <v>107</v>
      </c>
      <c r="Z140" s="21">
        <v>2023</v>
      </c>
      <c r="AA140" s="27" t="s">
        <v>107</v>
      </c>
      <c r="AB140" s="27" t="s">
        <v>58</v>
      </c>
      <c r="AC140" s="21" t="s">
        <v>78</v>
      </c>
      <c r="AD140" s="27" t="s">
        <v>79</v>
      </c>
      <c r="AE140" s="28" t="s">
        <v>164</v>
      </c>
      <c r="AF140" s="29">
        <v>0</v>
      </c>
      <c r="AG140" s="29">
        <v>376086</v>
      </c>
      <c r="AH140" s="29" t="s">
        <v>62</v>
      </c>
      <c r="AI140" s="29">
        <v>0</v>
      </c>
      <c r="AJ140" s="29">
        <v>22</v>
      </c>
      <c r="AK140" s="21"/>
      <c r="AL140" s="27"/>
      <c r="AM140" s="21" t="s">
        <v>63</v>
      </c>
      <c r="AN140" s="21" t="s">
        <v>64</v>
      </c>
      <c r="AO140" s="27" t="s">
        <v>611</v>
      </c>
    </row>
    <row r="141" spans="1:41" s="19" customFormat="1" ht="95.25" customHeight="1" x14ac:dyDescent="0.2">
      <c r="A141" s="21" t="s">
        <v>620</v>
      </c>
      <c r="B141" s="21"/>
      <c r="C141" s="21" t="s">
        <v>472</v>
      </c>
      <c r="D141" s="21" t="s">
        <v>557</v>
      </c>
      <c r="E141" s="21">
        <v>642</v>
      </c>
      <c r="F141" s="22" t="s">
        <v>51</v>
      </c>
      <c r="G141" s="21" t="s">
        <v>52</v>
      </c>
      <c r="H141" s="21" t="s">
        <v>558</v>
      </c>
      <c r="I141" s="13" t="s">
        <v>621</v>
      </c>
      <c r="J141" s="21" t="s">
        <v>54</v>
      </c>
      <c r="K141" s="21"/>
      <c r="L141" s="23">
        <v>64000000000</v>
      </c>
      <c r="M141" s="21" t="s">
        <v>286</v>
      </c>
      <c r="N141" s="24">
        <v>10752.2</v>
      </c>
      <c r="O141" s="25">
        <v>747.2</v>
      </c>
      <c r="P141" s="26">
        <f t="shared" si="40"/>
        <v>10752200</v>
      </c>
      <c r="Q141" s="21">
        <v>2023</v>
      </c>
      <c r="R141" s="21" t="s">
        <v>107</v>
      </c>
      <c r="S141" s="21">
        <v>2023</v>
      </c>
      <c r="T141" s="27" t="s">
        <v>115</v>
      </c>
      <c r="U141" s="28" t="s">
        <v>299</v>
      </c>
      <c r="V141" s="21">
        <v>2023</v>
      </c>
      <c r="W141" s="27" t="s">
        <v>91</v>
      </c>
      <c r="X141" s="13">
        <v>2023</v>
      </c>
      <c r="Y141" s="28" t="s">
        <v>93</v>
      </c>
      <c r="Z141" s="28" t="s">
        <v>58</v>
      </c>
      <c r="AA141" s="28" t="s">
        <v>124</v>
      </c>
      <c r="AB141" s="27" t="s">
        <v>70</v>
      </c>
      <c r="AC141" s="21" t="s">
        <v>78</v>
      </c>
      <c r="AD141" s="27" t="s">
        <v>163</v>
      </c>
      <c r="AE141" s="28" t="s">
        <v>171</v>
      </c>
      <c r="AF141" s="29">
        <v>1</v>
      </c>
      <c r="AG141" s="29">
        <v>348277</v>
      </c>
      <c r="AH141" s="29" t="s">
        <v>62</v>
      </c>
      <c r="AI141" s="21">
        <v>0</v>
      </c>
      <c r="AJ141" s="29">
        <v>0</v>
      </c>
      <c r="AK141" s="21" t="s">
        <v>622</v>
      </c>
      <c r="AL141" s="27" t="s">
        <v>173</v>
      </c>
      <c r="AM141" s="21" t="s">
        <v>63</v>
      </c>
      <c r="AN141" s="21" t="s">
        <v>64</v>
      </c>
      <c r="AO141" s="27" t="s">
        <v>611</v>
      </c>
    </row>
    <row r="142" spans="1:41" s="19" customFormat="1" ht="85.5" customHeight="1" x14ac:dyDescent="0.2">
      <c r="A142" s="21" t="s">
        <v>623</v>
      </c>
      <c r="B142" s="21"/>
      <c r="C142" s="21" t="s">
        <v>624</v>
      </c>
      <c r="D142" s="21" t="s">
        <v>594</v>
      </c>
      <c r="E142" s="21">
        <v>642</v>
      </c>
      <c r="F142" s="22" t="s">
        <v>51</v>
      </c>
      <c r="G142" s="21">
        <v>1</v>
      </c>
      <c r="H142" s="21">
        <v>3</v>
      </c>
      <c r="I142" s="13" t="s">
        <v>625</v>
      </c>
      <c r="J142" s="21" t="s">
        <v>54</v>
      </c>
      <c r="K142" s="21"/>
      <c r="L142" s="23" t="s">
        <v>626</v>
      </c>
      <c r="M142" s="21" t="s">
        <v>627</v>
      </c>
      <c r="N142" s="24">
        <v>800</v>
      </c>
      <c r="O142" s="25">
        <v>800</v>
      </c>
      <c r="P142" s="26">
        <f t="shared" si="40"/>
        <v>800000</v>
      </c>
      <c r="Q142" s="21">
        <v>2023</v>
      </c>
      <c r="R142" s="21" t="s">
        <v>56</v>
      </c>
      <c r="S142" s="21">
        <v>2023</v>
      </c>
      <c r="T142" s="27" t="s">
        <v>105</v>
      </c>
      <c r="U142" s="28" t="s">
        <v>106</v>
      </c>
      <c r="V142" s="21">
        <v>2023</v>
      </c>
      <c r="W142" s="27" t="s">
        <v>107</v>
      </c>
      <c r="X142" s="13">
        <v>2023</v>
      </c>
      <c r="Y142" s="13" t="s">
        <v>107</v>
      </c>
      <c r="Z142" s="13">
        <v>2023</v>
      </c>
      <c r="AA142" s="13" t="s">
        <v>115</v>
      </c>
      <c r="AB142" s="27">
        <v>2023</v>
      </c>
      <c r="AC142" s="21" t="s">
        <v>78</v>
      </c>
      <c r="AD142" s="27" t="s">
        <v>79</v>
      </c>
      <c r="AE142" s="28" t="s">
        <v>171</v>
      </c>
      <c r="AF142" s="29">
        <v>1</v>
      </c>
      <c r="AG142" s="29">
        <v>200611</v>
      </c>
      <c r="AH142" s="29" t="s">
        <v>62</v>
      </c>
      <c r="AI142" s="21">
        <v>1</v>
      </c>
      <c r="AJ142" s="29">
        <v>0</v>
      </c>
      <c r="AK142" s="21"/>
      <c r="AL142" s="27" t="s">
        <v>173</v>
      </c>
      <c r="AM142" s="21" t="s">
        <v>63</v>
      </c>
      <c r="AN142" s="21" t="s">
        <v>64</v>
      </c>
      <c r="AO142" s="27"/>
    </row>
    <row r="143" spans="1:41" s="19" customFormat="1" ht="89.25" x14ac:dyDescent="0.2">
      <c r="A143" s="21" t="s">
        <v>628</v>
      </c>
      <c r="B143" s="21"/>
      <c r="C143" s="21" t="s">
        <v>629</v>
      </c>
      <c r="D143" s="21" t="s">
        <v>630</v>
      </c>
      <c r="E143" s="21">
        <v>796</v>
      </c>
      <c r="F143" s="22" t="s">
        <v>194</v>
      </c>
      <c r="G143" s="21">
        <v>174</v>
      </c>
      <c r="H143" s="21">
        <v>1</v>
      </c>
      <c r="I143" s="13" t="s">
        <v>631</v>
      </c>
      <c r="J143" s="21" t="s">
        <v>54</v>
      </c>
      <c r="K143" s="21"/>
      <c r="L143" s="23" t="s">
        <v>632</v>
      </c>
      <c r="M143" s="21" t="s">
        <v>286</v>
      </c>
      <c r="N143" s="24">
        <f>6050900/1000</f>
        <v>6050.9</v>
      </c>
      <c r="O143" s="25">
        <v>6050.9</v>
      </c>
      <c r="P143" s="26">
        <f t="shared" si="40"/>
        <v>6050900</v>
      </c>
      <c r="Q143" s="21">
        <v>2023</v>
      </c>
      <c r="R143" s="21" t="s">
        <v>107</v>
      </c>
      <c r="S143" s="21">
        <v>2023</v>
      </c>
      <c r="T143" s="27" t="s">
        <v>115</v>
      </c>
      <c r="U143" s="28" t="s">
        <v>299</v>
      </c>
      <c r="V143" s="21">
        <v>2023</v>
      </c>
      <c r="W143" s="27" t="s">
        <v>91</v>
      </c>
      <c r="X143" s="13">
        <v>2023</v>
      </c>
      <c r="Y143" s="28" t="s">
        <v>93</v>
      </c>
      <c r="Z143" s="28">
        <v>2023</v>
      </c>
      <c r="AA143" s="28" t="s">
        <v>124</v>
      </c>
      <c r="AB143" s="27">
        <v>2023</v>
      </c>
      <c r="AC143" s="21" t="s">
        <v>130</v>
      </c>
      <c r="AD143" s="27" t="s">
        <v>158</v>
      </c>
      <c r="AE143" s="28" t="s">
        <v>171</v>
      </c>
      <c r="AF143" s="29">
        <v>1</v>
      </c>
      <c r="AG143" s="29">
        <v>200611</v>
      </c>
      <c r="AH143" s="29" t="s">
        <v>62</v>
      </c>
      <c r="AI143" s="21">
        <v>1</v>
      </c>
      <c r="AJ143" s="29">
        <v>0</v>
      </c>
      <c r="AK143" s="21"/>
      <c r="AL143" s="27" t="s">
        <v>173</v>
      </c>
      <c r="AM143" s="21" t="s">
        <v>63</v>
      </c>
      <c r="AN143" s="21" t="s">
        <v>64</v>
      </c>
      <c r="AO143" s="27"/>
    </row>
    <row r="144" spans="1:41" s="19" customFormat="1" ht="89.25" x14ac:dyDescent="0.2">
      <c r="A144" s="21" t="s">
        <v>633</v>
      </c>
      <c r="B144" s="21"/>
      <c r="C144" s="21" t="s">
        <v>629</v>
      </c>
      <c r="D144" s="21" t="s">
        <v>630</v>
      </c>
      <c r="E144" s="21">
        <v>796</v>
      </c>
      <c r="F144" s="22" t="s">
        <v>194</v>
      </c>
      <c r="G144" s="21">
        <v>201</v>
      </c>
      <c r="H144" s="21">
        <v>1</v>
      </c>
      <c r="I144" s="13" t="s">
        <v>634</v>
      </c>
      <c r="J144" s="21" t="s">
        <v>54</v>
      </c>
      <c r="K144" s="21"/>
      <c r="L144" s="23" t="s">
        <v>632</v>
      </c>
      <c r="M144" s="21" t="s">
        <v>286</v>
      </c>
      <c r="N144" s="24">
        <f>17264400/1000</f>
        <v>17264.400000000001</v>
      </c>
      <c r="O144" s="25">
        <v>17264.400000000001</v>
      </c>
      <c r="P144" s="26">
        <f t="shared" si="40"/>
        <v>17264400</v>
      </c>
      <c r="Q144" s="21">
        <v>2023</v>
      </c>
      <c r="R144" s="21" t="s">
        <v>105</v>
      </c>
      <c r="S144" s="21">
        <v>2023</v>
      </c>
      <c r="T144" s="27" t="s">
        <v>107</v>
      </c>
      <c r="U144" s="28" t="s">
        <v>114</v>
      </c>
      <c r="V144" s="21">
        <v>2023</v>
      </c>
      <c r="W144" s="27" t="s">
        <v>115</v>
      </c>
      <c r="X144" s="13">
        <v>2023</v>
      </c>
      <c r="Y144" s="28" t="s">
        <v>91</v>
      </c>
      <c r="Z144" s="28">
        <v>2023</v>
      </c>
      <c r="AA144" s="28" t="s">
        <v>124</v>
      </c>
      <c r="AB144" s="27">
        <v>2023</v>
      </c>
      <c r="AC144" s="21" t="s">
        <v>130</v>
      </c>
      <c r="AD144" s="27" t="s">
        <v>158</v>
      </c>
      <c r="AE144" s="21" t="s">
        <v>219</v>
      </c>
      <c r="AF144" s="29">
        <v>1</v>
      </c>
      <c r="AG144" s="29">
        <v>200608</v>
      </c>
      <c r="AH144" s="29" t="s">
        <v>62</v>
      </c>
      <c r="AI144" s="21">
        <v>1</v>
      </c>
      <c r="AJ144" s="29">
        <v>0</v>
      </c>
      <c r="AK144" s="21"/>
      <c r="AL144" s="27" t="s">
        <v>173</v>
      </c>
      <c r="AM144" s="21" t="s">
        <v>63</v>
      </c>
      <c r="AN144" s="21" t="s">
        <v>64</v>
      </c>
      <c r="AO144" s="27"/>
    </row>
    <row r="145" spans="1:41" s="19" customFormat="1" ht="89.25" x14ac:dyDescent="0.2">
      <c r="A145" s="21" t="s">
        <v>635</v>
      </c>
      <c r="B145" s="21"/>
      <c r="C145" s="21" t="s">
        <v>629</v>
      </c>
      <c r="D145" s="21" t="s">
        <v>630</v>
      </c>
      <c r="E145" s="21">
        <v>796</v>
      </c>
      <c r="F145" s="22" t="s">
        <v>194</v>
      </c>
      <c r="G145" s="21">
        <v>220</v>
      </c>
      <c r="H145" s="21">
        <v>1</v>
      </c>
      <c r="I145" s="13" t="s">
        <v>636</v>
      </c>
      <c r="J145" s="21" t="s">
        <v>54</v>
      </c>
      <c r="K145" s="21"/>
      <c r="L145" s="23" t="s">
        <v>632</v>
      </c>
      <c r="M145" s="21" t="s">
        <v>286</v>
      </c>
      <c r="N145" s="24">
        <f>4674800/1000</f>
        <v>4674.8</v>
      </c>
      <c r="O145" s="25">
        <v>4674.8</v>
      </c>
      <c r="P145" s="26">
        <f t="shared" si="40"/>
        <v>4674800</v>
      </c>
      <c r="Q145" s="21">
        <v>2023</v>
      </c>
      <c r="R145" s="21" t="s">
        <v>105</v>
      </c>
      <c r="S145" s="21">
        <v>2023</v>
      </c>
      <c r="T145" s="27" t="s">
        <v>107</v>
      </c>
      <c r="U145" s="28" t="s">
        <v>114</v>
      </c>
      <c r="V145" s="21">
        <v>2023</v>
      </c>
      <c r="W145" s="27" t="s">
        <v>115</v>
      </c>
      <c r="X145" s="13">
        <v>2023</v>
      </c>
      <c r="Y145" s="28" t="s">
        <v>91</v>
      </c>
      <c r="Z145" s="28">
        <v>2023</v>
      </c>
      <c r="AA145" s="28" t="s">
        <v>124</v>
      </c>
      <c r="AB145" s="27">
        <v>2023</v>
      </c>
      <c r="AC145" s="21" t="s">
        <v>130</v>
      </c>
      <c r="AD145" s="27" t="s">
        <v>158</v>
      </c>
      <c r="AE145" s="28" t="s">
        <v>171</v>
      </c>
      <c r="AF145" s="29">
        <v>1</v>
      </c>
      <c r="AG145" s="29">
        <v>200611</v>
      </c>
      <c r="AH145" s="29" t="s">
        <v>62</v>
      </c>
      <c r="AI145" s="21">
        <v>1</v>
      </c>
      <c r="AJ145" s="29">
        <v>0</v>
      </c>
      <c r="AK145" s="21"/>
      <c r="AL145" s="27" t="s">
        <v>173</v>
      </c>
      <c r="AM145" s="21" t="s">
        <v>63</v>
      </c>
      <c r="AN145" s="21" t="s">
        <v>64</v>
      </c>
      <c r="AO145" s="27"/>
    </row>
    <row r="146" spans="1:41" s="19" customFormat="1" ht="89.25" x14ac:dyDescent="0.2">
      <c r="A146" s="21" t="s">
        <v>637</v>
      </c>
      <c r="B146" s="21"/>
      <c r="C146" s="21" t="s">
        <v>638</v>
      </c>
      <c r="D146" s="21" t="s">
        <v>638</v>
      </c>
      <c r="E146" s="21">
        <v>796</v>
      </c>
      <c r="F146" s="22" t="s">
        <v>194</v>
      </c>
      <c r="G146" s="21">
        <v>35</v>
      </c>
      <c r="H146" s="21">
        <v>1</v>
      </c>
      <c r="I146" s="13" t="s">
        <v>639</v>
      </c>
      <c r="J146" s="21" t="s">
        <v>54</v>
      </c>
      <c r="K146" s="21"/>
      <c r="L146" s="23">
        <v>35000000000</v>
      </c>
      <c r="M146" s="21" t="s">
        <v>157</v>
      </c>
      <c r="N146" s="24">
        <f>281000/1000</f>
        <v>281</v>
      </c>
      <c r="O146" s="25">
        <v>281</v>
      </c>
      <c r="P146" s="26">
        <f t="shared" si="40"/>
        <v>281000</v>
      </c>
      <c r="Q146" s="21">
        <v>2023</v>
      </c>
      <c r="R146" s="21" t="s">
        <v>56</v>
      </c>
      <c r="S146" s="21">
        <v>2023</v>
      </c>
      <c r="T146" s="27" t="s">
        <v>105</v>
      </c>
      <c r="U146" s="28" t="s">
        <v>106</v>
      </c>
      <c r="V146" s="21">
        <v>2023</v>
      </c>
      <c r="W146" s="27" t="s">
        <v>107</v>
      </c>
      <c r="X146" s="13">
        <v>2023</v>
      </c>
      <c r="Y146" s="28" t="s">
        <v>115</v>
      </c>
      <c r="Z146" s="28">
        <v>2023</v>
      </c>
      <c r="AA146" s="28" t="s">
        <v>91</v>
      </c>
      <c r="AB146" s="27">
        <v>2023</v>
      </c>
      <c r="AC146" s="21" t="s">
        <v>93</v>
      </c>
      <c r="AD146" s="27" t="s">
        <v>123</v>
      </c>
      <c r="AE146" s="28" t="s">
        <v>171</v>
      </c>
      <c r="AF146" s="29">
        <v>1</v>
      </c>
      <c r="AG146" s="29">
        <v>200611</v>
      </c>
      <c r="AH146" s="29" t="s">
        <v>62</v>
      </c>
      <c r="AI146" s="21">
        <v>1</v>
      </c>
      <c r="AJ146" s="29">
        <v>0</v>
      </c>
      <c r="AK146" s="21"/>
      <c r="AL146" s="27" t="s">
        <v>173</v>
      </c>
      <c r="AM146" s="21" t="s">
        <v>63</v>
      </c>
      <c r="AN146" s="21" t="s">
        <v>64</v>
      </c>
      <c r="AO146" s="27"/>
    </row>
    <row r="147" spans="1:41" s="19" customFormat="1" ht="89.25" x14ac:dyDescent="0.2">
      <c r="A147" s="21" t="s">
        <v>640</v>
      </c>
      <c r="B147" s="21"/>
      <c r="C147" s="21" t="s">
        <v>641</v>
      </c>
      <c r="D147" s="21" t="s">
        <v>642</v>
      </c>
      <c r="E147" s="21">
        <v>796</v>
      </c>
      <c r="F147" s="22" t="s">
        <v>194</v>
      </c>
      <c r="G147" s="21">
        <v>37</v>
      </c>
      <c r="H147" s="21">
        <v>1</v>
      </c>
      <c r="I147" s="13" t="s">
        <v>643</v>
      </c>
      <c r="J147" s="21" t="s">
        <v>54</v>
      </c>
      <c r="K147" s="21"/>
      <c r="L147" s="23">
        <v>35000000000</v>
      </c>
      <c r="M147" s="21" t="s">
        <v>157</v>
      </c>
      <c r="N147" s="24">
        <f>207800/1000</f>
        <v>207.8</v>
      </c>
      <c r="O147" s="25">
        <v>207.8</v>
      </c>
      <c r="P147" s="26">
        <f t="shared" si="40"/>
        <v>207800</v>
      </c>
      <c r="Q147" s="21">
        <v>2023</v>
      </c>
      <c r="R147" s="21" t="s">
        <v>56</v>
      </c>
      <c r="S147" s="21">
        <v>2023</v>
      </c>
      <c r="T147" s="27" t="s">
        <v>105</v>
      </c>
      <c r="U147" s="28" t="s">
        <v>106</v>
      </c>
      <c r="V147" s="21">
        <v>2023</v>
      </c>
      <c r="W147" s="27" t="s">
        <v>107</v>
      </c>
      <c r="X147" s="13">
        <v>2023</v>
      </c>
      <c r="Y147" s="28" t="s">
        <v>115</v>
      </c>
      <c r="Z147" s="28">
        <v>2023</v>
      </c>
      <c r="AA147" s="28" t="s">
        <v>91</v>
      </c>
      <c r="AB147" s="27">
        <v>2023</v>
      </c>
      <c r="AC147" s="21" t="s">
        <v>93</v>
      </c>
      <c r="AD147" s="27" t="s">
        <v>123</v>
      </c>
      <c r="AE147" s="28" t="s">
        <v>171</v>
      </c>
      <c r="AF147" s="29">
        <v>1</v>
      </c>
      <c r="AG147" s="29">
        <v>200611</v>
      </c>
      <c r="AH147" s="29" t="s">
        <v>62</v>
      </c>
      <c r="AI147" s="21">
        <v>1</v>
      </c>
      <c r="AJ147" s="29">
        <v>0</v>
      </c>
      <c r="AK147" s="21"/>
      <c r="AL147" s="27" t="s">
        <v>173</v>
      </c>
      <c r="AM147" s="21" t="s">
        <v>63</v>
      </c>
      <c r="AN147" s="21" t="s">
        <v>64</v>
      </c>
      <c r="AO147" s="27"/>
    </row>
    <row r="148" spans="1:41" s="19" customFormat="1" ht="89.25" x14ac:dyDescent="0.2">
      <c r="A148" s="21" t="s">
        <v>644</v>
      </c>
      <c r="B148" s="21"/>
      <c r="C148" s="21" t="s">
        <v>645</v>
      </c>
      <c r="D148" s="21" t="s">
        <v>646</v>
      </c>
      <c r="E148" s="21">
        <v>796</v>
      </c>
      <c r="F148" s="22" t="s">
        <v>194</v>
      </c>
      <c r="G148" s="21">
        <v>205</v>
      </c>
      <c r="H148" s="21">
        <v>1</v>
      </c>
      <c r="I148" s="13" t="s">
        <v>647</v>
      </c>
      <c r="J148" s="21" t="s">
        <v>54</v>
      </c>
      <c r="K148" s="21"/>
      <c r="L148" s="23" t="s">
        <v>349</v>
      </c>
      <c r="M148" s="21" t="s">
        <v>648</v>
      </c>
      <c r="N148" s="24">
        <f>1714600/1000</f>
        <v>1714.6</v>
      </c>
      <c r="O148" s="25">
        <v>1714.6</v>
      </c>
      <c r="P148" s="26">
        <f t="shared" si="40"/>
        <v>1714600</v>
      </c>
      <c r="Q148" s="21">
        <v>2023</v>
      </c>
      <c r="R148" s="21" t="s">
        <v>56</v>
      </c>
      <c r="S148" s="21">
        <v>2023</v>
      </c>
      <c r="T148" s="27" t="s">
        <v>105</v>
      </c>
      <c r="U148" s="28" t="s">
        <v>106</v>
      </c>
      <c r="V148" s="21">
        <v>2023</v>
      </c>
      <c r="W148" s="27" t="s">
        <v>107</v>
      </c>
      <c r="X148" s="13">
        <v>2023</v>
      </c>
      <c r="Y148" s="28" t="s">
        <v>115</v>
      </c>
      <c r="Z148" s="28">
        <v>2023</v>
      </c>
      <c r="AA148" s="28" t="s">
        <v>91</v>
      </c>
      <c r="AB148" s="27">
        <v>2023</v>
      </c>
      <c r="AC148" s="21" t="s">
        <v>93</v>
      </c>
      <c r="AD148" s="27" t="s">
        <v>123</v>
      </c>
      <c r="AE148" s="28" t="s">
        <v>171</v>
      </c>
      <c r="AF148" s="29">
        <v>1</v>
      </c>
      <c r="AG148" s="29">
        <v>200611</v>
      </c>
      <c r="AH148" s="29" t="s">
        <v>62</v>
      </c>
      <c r="AI148" s="21">
        <v>1</v>
      </c>
      <c r="AJ148" s="29">
        <v>0</v>
      </c>
      <c r="AK148" s="21"/>
      <c r="AL148" s="27" t="s">
        <v>173</v>
      </c>
      <c r="AM148" s="21" t="s">
        <v>63</v>
      </c>
      <c r="AN148" s="21" t="s">
        <v>64</v>
      </c>
      <c r="AO148" s="27"/>
    </row>
    <row r="149" spans="1:41" s="19" customFormat="1" ht="72.75" customHeight="1" x14ac:dyDescent="0.2">
      <c r="A149" s="21" t="s">
        <v>649</v>
      </c>
      <c r="B149" s="21"/>
      <c r="C149" s="21" t="s">
        <v>629</v>
      </c>
      <c r="D149" s="21" t="s">
        <v>630</v>
      </c>
      <c r="E149" s="21">
        <v>796</v>
      </c>
      <c r="F149" s="22" t="s">
        <v>194</v>
      </c>
      <c r="G149" s="21">
        <v>281</v>
      </c>
      <c r="H149" s="21">
        <v>1</v>
      </c>
      <c r="I149" s="13" t="s">
        <v>650</v>
      </c>
      <c r="J149" s="21" t="s">
        <v>54</v>
      </c>
      <c r="K149" s="21"/>
      <c r="L149" s="23" t="s">
        <v>632</v>
      </c>
      <c r="M149" s="21" t="s">
        <v>286</v>
      </c>
      <c r="N149" s="24">
        <f>3659400/1000</f>
        <v>3659.4</v>
      </c>
      <c r="O149" s="25">
        <v>3659.4</v>
      </c>
      <c r="P149" s="26">
        <f t="shared" si="40"/>
        <v>3659400</v>
      </c>
      <c r="Q149" s="21">
        <v>2023</v>
      </c>
      <c r="R149" s="21" t="s">
        <v>107</v>
      </c>
      <c r="S149" s="21">
        <v>2023</v>
      </c>
      <c r="T149" s="27" t="s">
        <v>115</v>
      </c>
      <c r="U149" s="28" t="s">
        <v>299</v>
      </c>
      <c r="V149" s="21">
        <v>2023</v>
      </c>
      <c r="W149" s="27" t="s">
        <v>91</v>
      </c>
      <c r="X149" s="13">
        <v>2023</v>
      </c>
      <c r="Y149" s="28" t="s">
        <v>93</v>
      </c>
      <c r="Z149" s="28">
        <v>2023</v>
      </c>
      <c r="AA149" s="28" t="s">
        <v>124</v>
      </c>
      <c r="AB149" s="27">
        <v>2023</v>
      </c>
      <c r="AC149" s="21" t="s">
        <v>130</v>
      </c>
      <c r="AD149" s="27" t="s">
        <v>158</v>
      </c>
      <c r="AE149" s="28" t="s">
        <v>171</v>
      </c>
      <c r="AF149" s="29">
        <v>1</v>
      </c>
      <c r="AG149" s="29">
        <v>200611</v>
      </c>
      <c r="AH149" s="29" t="s">
        <v>62</v>
      </c>
      <c r="AI149" s="21">
        <v>1</v>
      </c>
      <c r="AJ149" s="29">
        <v>0</v>
      </c>
      <c r="AK149" s="21"/>
      <c r="AL149" s="27" t="s">
        <v>173</v>
      </c>
      <c r="AM149" s="21" t="s">
        <v>63</v>
      </c>
      <c r="AN149" s="21" t="s">
        <v>64</v>
      </c>
      <c r="AO149" s="27"/>
    </row>
    <row r="150" spans="1:41" s="19" customFormat="1" ht="89.25" x14ac:dyDescent="0.2">
      <c r="A150" s="21" t="s">
        <v>651</v>
      </c>
      <c r="B150" s="21"/>
      <c r="C150" s="21" t="s">
        <v>629</v>
      </c>
      <c r="D150" s="21" t="s">
        <v>630</v>
      </c>
      <c r="E150" s="21">
        <v>796</v>
      </c>
      <c r="F150" s="22" t="s">
        <v>194</v>
      </c>
      <c r="G150" s="21">
        <v>57</v>
      </c>
      <c r="H150" s="21">
        <v>1</v>
      </c>
      <c r="I150" s="13" t="s">
        <v>652</v>
      </c>
      <c r="J150" s="21" t="s">
        <v>54</v>
      </c>
      <c r="K150" s="21"/>
      <c r="L150" s="23" t="s">
        <v>632</v>
      </c>
      <c r="M150" s="21" t="s">
        <v>286</v>
      </c>
      <c r="N150" s="24">
        <f>1085300/1000</f>
        <v>1085.3</v>
      </c>
      <c r="O150" s="25">
        <v>1085.3</v>
      </c>
      <c r="P150" s="26">
        <f t="shared" si="40"/>
        <v>1085300</v>
      </c>
      <c r="Q150" s="21">
        <v>2023</v>
      </c>
      <c r="R150" s="21" t="s">
        <v>105</v>
      </c>
      <c r="S150" s="21">
        <v>2023</v>
      </c>
      <c r="T150" s="27" t="s">
        <v>107</v>
      </c>
      <c r="U150" s="28" t="s">
        <v>114</v>
      </c>
      <c r="V150" s="21">
        <v>2023</v>
      </c>
      <c r="W150" s="27" t="s">
        <v>115</v>
      </c>
      <c r="X150" s="13">
        <v>2023</v>
      </c>
      <c r="Y150" s="28" t="s">
        <v>91</v>
      </c>
      <c r="Z150" s="28">
        <v>2023</v>
      </c>
      <c r="AA150" s="28" t="s">
        <v>93</v>
      </c>
      <c r="AB150" s="27">
        <v>2023</v>
      </c>
      <c r="AC150" s="21" t="s">
        <v>124</v>
      </c>
      <c r="AD150" s="27" t="s">
        <v>129</v>
      </c>
      <c r="AE150" s="28" t="s">
        <v>171</v>
      </c>
      <c r="AF150" s="29">
        <v>1</v>
      </c>
      <c r="AG150" s="29">
        <v>200611</v>
      </c>
      <c r="AH150" s="29" t="s">
        <v>62</v>
      </c>
      <c r="AI150" s="21">
        <v>1</v>
      </c>
      <c r="AJ150" s="29">
        <v>0</v>
      </c>
      <c r="AK150" s="21"/>
      <c r="AL150" s="27" t="s">
        <v>173</v>
      </c>
      <c r="AM150" s="21" t="s">
        <v>63</v>
      </c>
      <c r="AN150" s="21" t="s">
        <v>64</v>
      </c>
      <c r="AO150" s="27"/>
    </row>
    <row r="151" spans="1:41" s="19" customFormat="1" ht="89.25" x14ac:dyDescent="0.2">
      <c r="A151" s="21" t="s">
        <v>653</v>
      </c>
      <c r="B151" s="21"/>
      <c r="C151" s="21" t="s">
        <v>629</v>
      </c>
      <c r="D151" s="21" t="s">
        <v>630</v>
      </c>
      <c r="E151" s="21">
        <v>796</v>
      </c>
      <c r="F151" s="22" t="s">
        <v>194</v>
      </c>
      <c r="G151" s="21">
        <v>136</v>
      </c>
      <c r="H151" s="21">
        <v>1</v>
      </c>
      <c r="I151" s="13" t="s">
        <v>654</v>
      </c>
      <c r="J151" s="21" t="s">
        <v>54</v>
      </c>
      <c r="K151" s="21"/>
      <c r="L151" s="23" t="s">
        <v>632</v>
      </c>
      <c r="M151" s="21" t="s">
        <v>286</v>
      </c>
      <c r="N151" s="24">
        <f>14578800/1000</f>
        <v>14578.8</v>
      </c>
      <c r="O151" s="25">
        <v>14578.8</v>
      </c>
      <c r="P151" s="26">
        <f t="shared" si="40"/>
        <v>14578800</v>
      </c>
      <c r="Q151" s="21">
        <v>2023</v>
      </c>
      <c r="R151" s="21" t="s">
        <v>124</v>
      </c>
      <c r="S151" s="21">
        <v>2023</v>
      </c>
      <c r="T151" s="27" t="s">
        <v>130</v>
      </c>
      <c r="U151" s="28" t="s">
        <v>158</v>
      </c>
      <c r="V151" s="21">
        <v>2023</v>
      </c>
      <c r="W151" s="27" t="s">
        <v>71</v>
      </c>
      <c r="X151" s="13">
        <v>2023</v>
      </c>
      <c r="Y151" s="28" t="s">
        <v>71</v>
      </c>
      <c r="Z151" s="28">
        <v>2023</v>
      </c>
      <c r="AA151" s="28" t="s">
        <v>59</v>
      </c>
      <c r="AB151" s="27">
        <v>2023</v>
      </c>
      <c r="AC151" s="21" t="s">
        <v>78</v>
      </c>
      <c r="AD151" s="27" t="s">
        <v>79</v>
      </c>
      <c r="AE151" s="28" t="s">
        <v>171</v>
      </c>
      <c r="AF151" s="29">
        <v>1</v>
      </c>
      <c r="AG151" s="29">
        <v>200611</v>
      </c>
      <c r="AH151" s="29" t="s">
        <v>62</v>
      </c>
      <c r="AI151" s="21">
        <v>1</v>
      </c>
      <c r="AJ151" s="29">
        <v>0</v>
      </c>
      <c r="AK151" s="21"/>
      <c r="AL151" s="27" t="s">
        <v>173</v>
      </c>
      <c r="AM151" s="21" t="s">
        <v>63</v>
      </c>
      <c r="AN151" s="21" t="s">
        <v>64</v>
      </c>
      <c r="AO151" s="27"/>
    </row>
    <row r="152" spans="1:41" s="19" customFormat="1" ht="89.25" x14ac:dyDescent="0.2">
      <c r="A152" s="21" t="s">
        <v>655</v>
      </c>
      <c r="B152" s="21"/>
      <c r="C152" s="21" t="s">
        <v>638</v>
      </c>
      <c r="D152" s="21" t="s">
        <v>638</v>
      </c>
      <c r="E152" s="21">
        <v>796</v>
      </c>
      <c r="F152" s="22" t="s">
        <v>194</v>
      </c>
      <c r="G152" s="21">
        <v>590</v>
      </c>
      <c r="H152" s="21">
        <v>1</v>
      </c>
      <c r="I152" s="13" t="s">
        <v>656</v>
      </c>
      <c r="J152" s="21" t="s">
        <v>54</v>
      </c>
      <c r="K152" s="21"/>
      <c r="L152" s="23">
        <v>64000000000</v>
      </c>
      <c r="M152" s="21" t="s">
        <v>286</v>
      </c>
      <c r="N152" s="24">
        <f>50999600/1000</f>
        <v>50999.6</v>
      </c>
      <c r="O152" s="25">
        <v>50999.6</v>
      </c>
      <c r="P152" s="26">
        <f t="shared" si="40"/>
        <v>50999600</v>
      </c>
      <c r="Q152" s="21">
        <v>2023</v>
      </c>
      <c r="R152" s="21" t="s">
        <v>115</v>
      </c>
      <c r="S152" s="21">
        <v>2023</v>
      </c>
      <c r="T152" s="27" t="s">
        <v>91</v>
      </c>
      <c r="U152" s="28" t="s">
        <v>92</v>
      </c>
      <c r="V152" s="21">
        <v>2023</v>
      </c>
      <c r="W152" s="27" t="s">
        <v>93</v>
      </c>
      <c r="X152" s="13">
        <v>2023</v>
      </c>
      <c r="Y152" s="28" t="s">
        <v>124</v>
      </c>
      <c r="Z152" s="28">
        <v>2023</v>
      </c>
      <c r="AA152" s="28" t="s">
        <v>130</v>
      </c>
      <c r="AB152" s="27">
        <v>2023</v>
      </c>
      <c r="AC152" s="21" t="s">
        <v>68</v>
      </c>
      <c r="AD152" s="27" t="s">
        <v>69</v>
      </c>
      <c r="AE152" s="21" t="s">
        <v>219</v>
      </c>
      <c r="AF152" s="29">
        <v>1</v>
      </c>
      <c r="AG152" s="29">
        <v>200608</v>
      </c>
      <c r="AH152" s="29" t="s">
        <v>62</v>
      </c>
      <c r="AI152" s="21">
        <v>1</v>
      </c>
      <c r="AJ152" s="29">
        <v>0</v>
      </c>
      <c r="AK152" s="21"/>
      <c r="AL152" s="27" t="s">
        <v>173</v>
      </c>
      <c r="AM152" s="21" t="s">
        <v>63</v>
      </c>
      <c r="AN152" s="21" t="s">
        <v>64</v>
      </c>
      <c r="AO152" s="27"/>
    </row>
    <row r="153" spans="1:41" s="19" customFormat="1" ht="89.25" x14ac:dyDescent="0.2">
      <c r="A153" s="21" t="s">
        <v>657</v>
      </c>
      <c r="B153" s="21"/>
      <c r="C153" s="21" t="s">
        <v>641</v>
      </c>
      <c r="D153" s="21" t="s">
        <v>642</v>
      </c>
      <c r="E153" s="21">
        <v>796</v>
      </c>
      <c r="F153" s="22" t="s">
        <v>194</v>
      </c>
      <c r="G153" s="21">
        <v>10887</v>
      </c>
      <c r="H153" s="21">
        <v>1</v>
      </c>
      <c r="I153" s="13" t="s">
        <v>658</v>
      </c>
      <c r="J153" s="21" t="s">
        <v>54</v>
      </c>
      <c r="K153" s="21"/>
      <c r="L153" s="23">
        <v>64000000000</v>
      </c>
      <c r="M153" s="21" t="s">
        <v>286</v>
      </c>
      <c r="N153" s="24">
        <f>51972800/1000</f>
        <v>51972.800000000003</v>
      </c>
      <c r="O153" s="25">
        <v>51972.800000000003</v>
      </c>
      <c r="P153" s="26">
        <f t="shared" si="40"/>
        <v>51972800</v>
      </c>
      <c r="Q153" s="21">
        <v>2023</v>
      </c>
      <c r="R153" s="21" t="s">
        <v>105</v>
      </c>
      <c r="S153" s="21">
        <v>2023</v>
      </c>
      <c r="T153" s="27" t="s">
        <v>107</v>
      </c>
      <c r="U153" s="28" t="s">
        <v>114</v>
      </c>
      <c r="V153" s="21">
        <v>2023</v>
      </c>
      <c r="W153" s="27" t="s">
        <v>115</v>
      </c>
      <c r="X153" s="13">
        <v>2023</v>
      </c>
      <c r="Y153" s="28" t="s">
        <v>93</v>
      </c>
      <c r="Z153" s="28">
        <v>2023</v>
      </c>
      <c r="AA153" s="28" t="s">
        <v>130</v>
      </c>
      <c r="AB153" s="27">
        <v>2023</v>
      </c>
      <c r="AC153" s="21" t="s">
        <v>71</v>
      </c>
      <c r="AD153" s="27" t="s">
        <v>200</v>
      </c>
      <c r="AE153" s="21" t="s">
        <v>219</v>
      </c>
      <c r="AF153" s="29">
        <v>1</v>
      </c>
      <c r="AG153" s="29">
        <v>200608</v>
      </c>
      <c r="AH153" s="29" t="s">
        <v>62</v>
      </c>
      <c r="AI153" s="21">
        <v>1</v>
      </c>
      <c r="AJ153" s="29">
        <v>0</v>
      </c>
      <c r="AK153" s="21"/>
      <c r="AL153" s="27" t="s">
        <v>173</v>
      </c>
      <c r="AM153" s="21" t="s">
        <v>63</v>
      </c>
      <c r="AN153" s="21" t="s">
        <v>64</v>
      </c>
      <c r="AO153" s="27"/>
    </row>
    <row r="154" spans="1:41" s="19" customFormat="1" ht="48" customHeight="1" x14ac:dyDescent="0.2">
      <c r="A154" s="21" t="s">
        <v>659</v>
      </c>
      <c r="B154" s="21"/>
      <c r="C154" s="21" t="s">
        <v>629</v>
      </c>
      <c r="D154" s="21" t="s">
        <v>630</v>
      </c>
      <c r="E154" s="21">
        <v>796</v>
      </c>
      <c r="F154" s="22" t="s">
        <v>194</v>
      </c>
      <c r="G154" s="21">
        <v>80</v>
      </c>
      <c r="H154" s="21">
        <v>1</v>
      </c>
      <c r="I154" s="13" t="s">
        <v>660</v>
      </c>
      <c r="J154" s="21" t="s">
        <v>54</v>
      </c>
      <c r="K154" s="21"/>
      <c r="L154" s="23">
        <v>64000000000</v>
      </c>
      <c r="M154" s="21" t="s">
        <v>286</v>
      </c>
      <c r="N154" s="24">
        <f>1088800/1000</f>
        <v>1088.8</v>
      </c>
      <c r="O154" s="25">
        <v>1088.8</v>
      </c>
      <c r="P154" s="26">
        <f t="shared" si="40"/>
        <v>1088800</v>
      </c>
      <c r="Q154" s="21">
        <v>2023</v>
      </c>
      <c r="R154" s="21" t="s">
        <v>93</v>
      </c>
      <c r="S154" s="21">
        <v>2023</v>
      </c>
      <c r="T154" s="27" t="s">
        <v>124</v>
      </c>
      <c r="U154" s="28" t="s">
        <v>129</v>
      </c>
      <c r="V154" s="21">
        <v>2023</v>
      </c>
      <c r="W154" s="27" t="s">
        <v>130</v>
      </c>
      <c r="X154" s="13">
        <v>2023</v>
      </c>
      <c r="Y154" s="28" t="s">
        <v>71</v>
      </c>
      <c r="Z154" s="28">
        <v>2023</v>
      </c>
      <c r="AA154" s="28" t="s">
        <v>68</v>
      </c>
      <c r="AB154" s="27">
        <v>2023</v>
      </c>
      <c r="AC154" s="21" t="s">
        <v>59</v>
      </c>
      <c r="AD154" s="27" t="s">
        <v>60</v>
      </c>
      <c r="AE154" s="28" t="s">
        <v>171</v>
      </c>
      <c r="AF154" s="29">
        <v>1</v>
      </c>
      <c r="AG154" s="29">
        <v>200611</v>
      </c>
      <c r="AH154" s="29" t="s">
        <v>62</v>
      </c>
      <c r="AI154" s="21">
        <v>1</v>
      </c>
      <c r="AJ154" s="29">
        <v>0</v>
      </c>
      <c r="AK154" s="21"/>
      <c r="AL154" s="27" t="s">
        <v>173</v>
      </c>
      <c r="AM154" s="21" t="s">
        <v>63</v>
      </c>
      <c r="AN154" s="21" t="s">
        <v>64</v>
      </c>
      <c r="AO154" s="27"/>
    </row>
    <row r="155" spans="1:41" s="19" customFormat="1" ht="89.25" x14ac:dyDescent="0.2">
      <c r="A155" s="21" t="s">
        <v>661</v>
      </c>
      <c r="B155" s="21"/>
      <c r="C155" s="21" t="s">
        <v>662</v>
      </c>
      <c r="D155" s="21" t="s">
        <v>663</v>
      </c>
      <c r="E155" s="21">
        <v>796</v>
      </c>
      <c r="F155" s="22" t="s">
        <v>194</v>
      </c>
      <c r="G155" s="21">
        <v>157</v>
      </c>
      <c r="H155" s="21">
        <v>1</v>
      </c>
      <c r="I155" s="13" t="s">
        <v>664</v>
      </c>
      <c r="J155" s="21" t="s">
        <v>54</v>
      </c>
      <c r="K155" s="21"/>
      <c r="L155" s="23">
        <v>64000000000</v>
      </c>
      <c r="M155" s="21" t="s">
        <v>286</v>
      </c>
      <c r="N155" s="24">
        <f>1261200/1000</f>
        <v>1261.2</v>
      </c>
      <c r="O155" s="25">
        <v>1261.2</v>
      </c>
      <c r="P155" s="26">
        <f t="shared" si="40"/>
        <v>1261200</v>
      </c>
      <c r="Q155" s="21">
        <v>2023</v>
      </c>
      <c r="R155" s="21" t="s">
        <v>93</v>
      </c>
      <c r="S155" s="21">
        <v>2023</v>
      </c>
      <c r="T155" s="27" t="s">
        <v>124</v>
      </c>
      <c r="U155" s="28" t="s">
        <v>129</v>
      </c>
      <c r="V155" s="21">
        <v>2023</v>
      </c>
      <c r="W155" s="27" t="s">
        <v>130</v>
      </c>
      <c r="X155" s="13">
        <v>2023</v>
      </c>
      <c r="Y155" s="28" t="s">
        <v>71</v>
      </c>
      <c r="Z155" s="28">
        <v>2023</v>
      </c>
      <c r="AA155" s="28" t="s">
        <v>68</v>
      </c>
      <c r="AB155" s="27">
        <v>2023</v>
      </c>
      <c r="AC155" s="21" t="s">
        <v>59</v>
      </c>
      <c r="AD155" s="27" t="s">
        <v>60</v>
      </c>
      <c r="AE155" s="28" t="s">
        <v>171</v>
      </c>
      <c r="AF155" s="29">
        <v>1</v>
      </c>
      <c r="AG155" s="29">
        <v>348277</v>
      </c>
      <c r="AH155" s="29" t="s">
        <v>62</v>
      </c>
      <c r="AI155" s="21">
        <v>0</v>
      </c>
      <c r="AJ155" s="29">
        <v>0</v>
      </c>
      <c r="AK155" s="21"/>
      <c r="AL155" s="27" t="s">
        <v>173</v>
      </c>
      <c r="AM155" s="21" t="s">
        <v>63</v>
      </c>
      <c r="AN155" s="21" t="s">
        <v>64</v>
      </c>
      <c r="AO155" s="27"/>
    </row>
    <row r="156" spans="1:41" s="19" customFormat="1" ht="60" customHeight="1" x14ac:dyDescent="0.2">
      <c r="A156" s="21" t="s">
        <v>665</v>
      </c>
      <c r="B156" s="21"/>
      <c r="C156" s="21" t="s">
        <v>666</v>
      </c>
      <c r="D156" s="21" t="s">
        <v>667</v>
      </c>
      <c r="E156" s="21">
        <v>642</v>
      </c>
      <c r="F156" s="22" t="s">
        <v>51</v>
      </c>
      <c r="G156" s="21">
        <v>1</v>
      </c>
      <c r="H156" s="21">
        <v>2.2999999999999998</v>
      </c>
      <c r="I156" s="13" t="s">
        <v>668</v>
      </c>
      <c r="J156" s="21" t="s">
        <v>54</v>
      </c>
      <c r="K156" s="21"/>
      <c r="L156" s="23" t="s">
        <v>260</v>
      </c>
      <c r="M156" s="21" t="s">
        <v>85</v>
      </c>
      <c r="N156" s="24">
        <v>516</v>
      </c>
      <c r="O156" s="25">
        <v>250</v>
      </c>
      <c r="P156" s="26">
        <f>N156*1000</f>
        <v>516000</v>
      </c>
      <c r="Q156" s="21">
        <v>2023</v>
      </c>
      <c r="R156" s="21" t="s">
        <v>91</v>
      </c>
      <c r="S156" s="21">
        <v>2023</v>
      </c>
      <c r="T156" s="27" t="s">
        <v>93</v>
      </c>
      <c r="U156" s="28" t="s">
        <v>123</v>
      </c>
      <c r="V156" s="21">
        <v>2023</v>
      </c>
      <c r="W156" s="27" t="s">
        <v>93</v>
      </c>
      <c r="X156" s="21">
        <v>2023</v>
      </c>
      <c r="Y156" s="27" t="s">
        <v>124</v>
      </c>
      <c r="Z156" s="21" t="s">
        <v>58</v>
      </c>
      <c r="AA156" s="27" t="s">
        <v>124</v>
      </c>
      <c r="AB156" s="28" t="s">
        <v>70</v>
      </c>
      <c r="AC156" s="27" t="s">
        <v>124</v>
      </c>
      <c r="AD156" s="28" t="s">
        <v>131</v>
      </c>
      <c r="AE156" s="21" t="s">
        <v>171</v>
      </c>
      <c r="AF156" s="29">
        <v>1</v>
      </c>
      <c r="AG156" s="29">
        <v>348277</v>
      </c>
      <c r="AH156" s="29" t="s">
        <v>62</v>
      </c>
      <c r="AI156" s="29">
        <v>0</v>
      </c>
      <c r="AJ156" s="29">
        <v>0</v>
      </c>
      <c r="AK156" s="21" t="s">
        <v>669</v>
      </c>
      <c r="AL156" s="27" t="s">
        <v>173</v>
      </c>
      <c r="AM156" s="21" t="s">
        <v>63</v>
      </c>
      <c r="AN156" s="21" t="s">
        <v>64</v>
      </c>
      <c r="AO156" s="27"/>
    </row>
    <row r="157" spans="1:41" s="19" customFormat="1" ht="76.5" customHeight="1" x14ac:dyDescent="0.2">
      <c r="A157" s="21" t="s">
        <v>670</v>
      </c>
      <c r="B157" s="21"/>
      <c r="C157" s="21" t="s">
        <v>666</v>
      </c>
      <c r="D157" s="21" t="s">
        <v>667</v>
      </c>
      <c r="E157" s="21">
        <v>642</v>
      </c>
      <c r="F157" s="22" t="s">
        <v>51</v>
      </c>
      <c r="G157" s="21">
        <v>1</v>
      </c>
      <c r="H157" s="21">
        <v>2.2999999999999998</v>
      </c>
      <c r="I157" s="13" t="s">
        <v>671</v>
      </c>
      <c r="J157" s="21" t="s">
        <v>54</v>
      </c>
      <c r="K157" s="21"/>
      <c r="L157" s="23" t="s">
        <v>672</v>
      </c>
      <c r="M157" s="21" t="s">
        <v>673</v>
      </c>
      <c r="N157" s="24">
        <v>1591</v>
      </c>
      <c r="O157" s="25">
        <v>1591</v>
      </c>
      <c r="P157" s="26">
        <f t="shared" ref="P157:P179" si="42">N157*1000</f>
        <v>1591000</v>
      </c>
      <c r="Q157" s="21">
        <v>2023</v>
      </c>
      <c r="R157" s="21" t="s">
        <v>115</v>
      </c>
      <c r="S157" s="21">
        <v>2023</v>
      </c>
      <c r="T157" s="27" t="s">
        <v>91</v>
      </c>
      <c r="U157" s="28" t="s">
        <v>92</v>
      </c>
      <c r="V157" s="21">
        <v>2023</v>
      </c>
      <c r="W157" s="27" t="s">
        <v>93</v>
      </c>
      <c r="X157" s="21">
        <v>2023</v>
      </c>
      <c r="Y157" s="27" t="s">
        <v>124</v>
      </c>
      <c r="Z157" s="21" t="s">
        <v>58</v>
      </c>
      <c r="AA157" s="27" t="s">
        <v>124</v>
      </c>
      <c r="AB157" s="28" t="s">
        <v>70</v>
      </c>
      <c r="AC157" s="27" t="s">
        <v>124</v>
      </c>
      <c r="AD157" s="28" t="s">
        <v>131</v>
      </c>
      <c r="AE157" s="21" t="s">
        <v>171</v>
      </c>
      <c r="AF157" s="29">
        <v>1</v>
      </c>
      <c r="AG157" s="29">
        <v>348277</v>
      </c>
      <c r="AH157" s="29" t="s">
        <v>62</v>
      </c>
      <c r="AI157" s="29">
        <v>0</v>
      </c>
      <c r="AJ157" s="29">
        <v>0</v>
      </c>
      <c r="AK157" s="21" t="s">
        <v>674</v>
      </c>
      <c r="AL157" s="27" t="s">
        <v>173</v>
      </c>
      <c r="AM157" s="21" t="s">
        <v>63</v>
      </c>
      <c r="AN157" s="21" t="s">
        <v>64</v>
      </c>
      <c r="AO157" s="27"/>
    </row>
    <row r="158" spans="1:41" s="19" customFormat="1" ht="105.75" customHeight="1" x14ac:dyDescent="0.2">
      <c r="A158" s="21" t="s">
        <v>675</v>
      </c>
      <c r="B158" s="21"/>
      <c r="C158" s="21" t="s">
        <v>568</v>
      </c>
      <c r="D158" s="21" t="s">
        <v>676</v>
      </c>
      <c r="E158" s="21">
        <v>642</v>
      </c>
      <c r="F158" s="22" t="s">
        <v>51</v>
      </c>
      <c r="G158" s="21">
        <v>1</v>
      </c>
      <c r="H158" s="21">
        <v>3</v>
      </c>
      <c r="I158" s="13" t="s">
        <v>677</v>
      </c>
      <c r="J158" s="21" t="s">
        <v>54</v>
      </c>
      <c r="K158" s="21"/>
      <c r="L158" s="23" t="s">
        <v>260</v>
      </c>
      <c r="M158" s="21" t="s">
        <v>85</v>
      </c>
      <c r="N158" s="24">
        <v>360</v>
      </c>
      <c r="O158" s="25">
        <v>360</v>
      </c>
      <c r="P158" s="26">
        <f t="shared" si="42"/>
        <v>360000</v>
      </c>
      <c r="Q158" s="21">
        <v>2023</v>
      </c>
      <c r="R158" s="21" t="s">
        <v>115</v>
      </c>
      <c r="S158" s="21">
        <v>2023</v>
      </c>
      <c r="T158" s="27" t="s">
        <v>91</v>
      </c>
      <c r="U158" s="28" t="s">
        <v>92</v>
      </c>
      <c r="V158" s="21">
        <v>2023</v>
      </c>
      <c r="W158" s="27" t="s">
        <v>93</v>
      </c>
      <c r="X158" s="21">
        <v>2023</v>
      </c>
      <c r="Y158" s="27" t="s">
        <v>124</v>
      </c>
      <c r="Z158" s="21" t="s">
        <v>58</v>
      </c>
      <c r="AA158" s="27" t="s">
        <v>124</v>
      </c>
      <c r="AB158" s="28" t="s">
        <v>58</v>
      </c>
      <c r="AC158" s="27" t="s">
        <v>78</v>
      </c>
      <c r="AD158" s="28" t="s">
        <v>79</v>
      </c>
      <c r="AE158" s="21" t="s">
        <v>171</v>
      </c>
      <c r="AF158" s="29">
        <v>1</v>
      </c>
      <c r="AG158" s="29">
        <v>348277</v>
      </c>
      <c r="AH158" s="29" t="s">
        <v>62</v>
      </c>
      <c r="AI158" s="29">
        <v>0</v>
      </c>
      <c r="AJ158" s="29">
        <v>22</v>
      </c>
      <c r="AK158" s="21"/>
      <c r="AL158" s="27" t="s">
        <v>173</v>
      </c>
      <c r="AM158" s="21" t="s">
        <v>63</v>
      </c>
      <c r="AN158" s="21" t="s">
        <v>64</v>
      </c>
      <c r="AO158" s="27" t="s">
        <v>80</v>
      </c>
    </row>
    <row r="159" spans="1:41" s="19" customFormat="1" ht="66.75" customHeight="1" x14ac:dyDescent="0.2">
      <c r="A159" s="21" t="s">
        <v>678</v>
      </c>
      <c r="B159" s="21"/>
      <c r="C159" s="21" t="s">
        <v>568</v>
      </c>
      <c r="D159" s="21" t="s">
        <v>676</v>
      </c>
      <c r="E159" s="21">
        <v>642</v>
      </c>
      <c r="F159" s="22" t="s">
        <v>51</v>
      </c>
      <c r="G159" s="21">
        <v>1</v>
      </c>
      <c r="H159" s="21">
        <v>3</v>
      </c>
      <c r="I159" s="13" t="s">
        <v>679</v>
      </c>
      <c r="J159" s="21" t="s">
        <v>54</v>
      </c>
      <c r="K159" s="21"/>
      <c r="L159" s="23" t="s">
        <v>260</v>
      </c>
      <c r="M159" s="21" t="s">
        <v>85</v>
      </c>
      <c r="N159" s="24">
        <v>75</v>
      </c>
      <c r="O159" s="25">
        <v>75</v>
      </c>
      <c r="P159" s="26">
        <f t="shared" si="42"/>
        <v>75000</v>
      </c>
      <c r="Q159" s="21">
        <v>2023</v>
      </c>
      <c r="R159" s="21" t="s">
        <v>115</v>
      </c>
      <c r="S159" s="21">
        <v>2023</v>
      </c>
      <c r="T159" s="27" t="s">
        <v>91</v>
      </c>
      <c r="U159" s="28" t="s">
        <v>92</v>
      </c>
      <c r="V159" s="21">
        <v>2023</v>
      </c>
      <c r="W159" s="27" t="s">
        <v>93</v>
      </c>
      <c r="X159" s="21">
        <v>2023</v>
      </c>
      <c r="Y159" s="27" t="s">
        <v>124</v>
      </c>
      <c r="Z159" s="21" t="s">
        <v>58</v>
      </c>
      <c r="AA159" s="27" t="s">
        <v>124</v>
      </c>
      <c r="AB159" s="28" t="s">
        <v>58</v>
      </c>
      <c r="AC159" s="27" t="s">
        <v>78</v>
      </c>
      <c r="AD159" s="28" t="s">
        <v>79</v>
      </c>
      <c r="AE159" s="21" t="s">
        <v>164</v>
      </c>
      <c r="AF159" s="29">
        <v>0</v>
      </c>
      <c r="AG159" s="29">
        <v>376086</v>
      </c>
      <c r="AH159" s="29" t="s">
        <v>62</v>
      </c>
      <c r="AI159" s="29">
        <v>0</v>
      </c>
      <c r="AJ159" s="29">
        <v>22</v>
      </c>
      <c r="AK159" s="21"/>
      <c r="AL159" s="27"/>
      <c r="AM159" s="21"/>
      <c r="AN159" s="21"/>
      <c r="AO159" s="27" t="s">
        <v>80</v>
      </c>
    </row>
    <row r="160" spans="1:41" s="19" customFormat="1" ht="67.5" customHeight="1" x14ac:dyDescent="0.2">
      <c r="A160" s="21" t="s">
        <v>680</v>
      </c>
      <c r="B160" s="21"/>
      <c r="C160" s="21" t="s">
        <v>288</v>
      </c>
      <c r="D160" s="21" t="s">
        <v>681</v>
      </c>
      <c r="E160" s="21">
        <v>796</v>
      </c>
      <c r="F160" s="22" t="s">
        <v>194</v>
      </c>
      <c r="G160" s="21">
        <v>82</v>
      </c>
      <c r="H160" s="21">
        <v>1</v>
      </c>
      <c r="I160" s="13" t="s">
        <v>682</v>
      </c>
      <c r="J160" s="21" t="s">
        <v>54</v>
      </c>
      <c r="K160" s="21"/>
      <c r="L160" s="23" t="s">
        <v>260</v>
      </c>
      <c r="M160" s="21" t="s">
        <v>85</v>
      </c>
      <c r="N160" s="24">
        <v>285</v>
      </c>
      <c r="O160" s="25">
        <v>285</v>
      </c>
      <c r="P160" s="26">
        <f t="shared" si="42"/>
        <v>285000</v>
      </c>
      <c r="Q160" s="21">
        <v>2023</v>
      </c>
      <c r="R160" s="21" t="s">
        <v>91</v>
      </c>
      <c r="S160" s="21">
        <v>2023</v>
      </c>
      <c r="T160" s="27" t="s">
        <v>93</v>
      </c>
      <c r="U160" s="28" t="s">
        <v>123</v>
      </c>
      <c r="V160" s="21">
        <v>2023</v>
      </c>
      <c r="W160" s="27" t="s">
        <v>93</v>
      </c>
      <c r="X160" s="21">
        <v>2023</v>
      </c>
      <c r="Y160" s="27" t="s">
        <v>124</v>
      </c>
      <c r="Z160" s="21" t="s">
        <v>58</v>
      </c>
      <c r="AA160" s="27" t="s">
        <v>124</v>
      </c>
      <c r="AB160" s="28" t="s">
        <v>58</v>
      </c>
      <c r="AC160" s="27" t="s">
        <v>78</v>
      </c>
      <c r="AD160" s="28" t="s">
        <v>79</v>
      </c>
      <c r="AE160" s="21" t="s">
        <v>171</v>
      </c>
      <c r="AF160" s="29">
        <v>1</v>
      </c>
      <c r="AG160" s="29">
        <v>348277</v>
      </c>
      <c r="AH160" s="29" t="s">
        <v>62</v>
      </c>
      <c r="AI160" s="29">
        <v>0</v>
      </c>
      <c r="AJ160" s="29">
        <v>0</v>
      </c>
      <c r="AK160" s="21"/>
      <c r="AL160" s="27" t="s">
        <v>173</v>
      </c>
      <c r="AM160" s="21" t="s">
        <v>63</v>
      </c>
      <c r="AN160" s="21" t="s">
        <v>64</v>
      </c>
      <c r="AO160" s="27"/>
    </row>
    <row r="161" spans="1:41" s="19" customFormat="1" ht="67.5" customHeight="1" x14ac:dyDescent="0.2">
      <c r="A161" s="21" t="s">
        <v>683</v>
      </c>
      <c r="B161" s="21"/>
      <c r="C161" s="21" t="s">
        <v>666</v>
      </c>
      <c r="D161" s="21" t="s">
        <v>667</v>
      </c>
      <c r="E161" s="21">
        <v>642</v>
      </c>
      <c r="F161" s="22" t="s">
        <v>51</v>
      </c>
      <c r="G161" s="21">
        <v>1</v>
      </c>
      <c r="H161" s="21">
        <v>2.2999999999999998</v>
      </c>
      <c r="I161" s="13" t="s">
        <v>668</v>
      </c>
      <c r="J161" s="21" t="s">
        <v>54</v>
      </c>
      <c r="K161" s="21"/>
      <c r="L161" s="23" t="s">
        <v>349</v>
      </c>
      <c r="M161" s="21" t="s">
        <v>648</v>
      </c>
      <c r="N161" s="24">
        <v>503</v>
      </c>
      <c r="O161" s="25">
        <v>353</v>
      </c>
      <c r="P161" s="26">
        <f t="shared" si="42"/>
        <v>503000</v>
      </c>
      <c r="Q161" s="21">
        <v>2023</v>
      </c>
      <c r="R161" s="21" t="s">
        <v>115</v>
      </c>
      <c r="S161" s="21">
        <v>2023</v>
      </c>
      <c r="T161" s="27" t="s">
        <v>91</v>
      </c>
      <c r="U161" s="28" t="s">
        <v>92</v>
      </c>
      <c r="V161" s="21">
        <v>2023</v>
      </c>
      <c r="W161" s="27" t="s">
        <v>93</v>
      </c>
      <c r="X161" s="21">
        <v>2023</v>
      </c>
      <c r="Y161" s="27" t="s">
        <v>93</v>
      </c>
      <c r="Z161" s="21" t="s">
        <v>58</v>
      </c>
      <c r="AA161" s="27" t="s">
        <v>93</v>
      </c>
      <c r="AB161" s="28" t="s">
        <v>70</v>
      </c>
      <c r="AC161" s="27" t="s">
        <v>93</v>
      </c>
      <c r="AD161" s="28" t="s">
        <v>94</v>
      </c>
      <c r="AE161" s="21" t="s">
        <v>171</v>
      </c>
      <c r="AF161" s="29">
        <v>1</v>
      </c>
      <c r="AG161" s="29">
        <v>348277</v>
      </c>
      <c r="AH161" s="29" t="s">
        <v>62</v>
      </c>
      <c r="AI161" s="29">
        <v>0</v>
      </c>
      <c r="AJ161" s="29">
        <v>0</v>
      </c>
      <c r="AK161" s="21" t="s">
        <v>684</v>
      </c>
      <c r="AL161" s="27" t="s">
        <v>173</v>
      </c>
      <c r="AM161" s="21" t="s">
        <v>63</v>
      </c>
      <c r="AN161" s="21" t="s">
        <v>64</v>
      </c>
      <c r="AO161" s="27"/>
    </row>
    <row r="162" spans="1:41" s="39" customFormat="1" ht="83.25" customHeight="1" x14ac:dyDescent="0.2">
      <c r="A162" s="21" t="s">
        <v>685</v>
      </c>
      <c r="B162" s="21"/>
      <c r="C162" s="21" t="s">
        <v>686</v>
      </c>
      <c r="D162" s="21" t="s">
        <v>687</v>
      </c>
      <c r="E162" s="21">
        <v>642</v>
      </c>
      <c r="F162" s="22" t="s">
        <v>51</v>
      </c>
      <c r="G162" s="21">
        <v>1</v>
      </c>
      <c r="H162" s="21">
        <v>3</v>
      </c>
      <c r="I162" s="13" t="s">
        <v>688</v>
      </c>
      <c r="J162" s="21" t="s">
        <v>54</v>
      </c>
      <c r="K162" s="21"/>
      <c r="L162" s="23" t="s">
        <v>689</v>
      </c>
      <c r="M162" s="21" t="s">
        <v>157</v>
      </c>
      <c r="N162" s="24">
        <v>500</v>
      </c>
      <c r="O162" s="25">
        <v>380</v>
      </c>
      <c r="P162" s="26">
        <f t="shared" si="42"/>
        <v>500000</v>
      </c>
      <c r="Q162" s="21">
        <v>2023</v>
      </c>
      <c r="R162" s="21" t="s">
        <v>115</v>
      </c>
      <c r="S162" s="21">
        <v>2023</v>
      </c>
      <c r="T162" s="27" t="s">
        <v>91</v>
      </c>
      <c r="U162" s="28" t="s">
        <v>92</v>
      </c>
      <c r="V162" s="21">
        <v>2023</v>
      </c>
      <c r="W162" s="27" t="s">
        <v>93</v>
      </c>
      <c r="X162" s="21">
        <v>2023</v>
      </c>
      <c r="Y162" s="27" t="s">
        <v>93</v>
      </c>
      <c r="Z162" s="21" t="s">
        <v>58</v>
      </c>
      <c r="AA162" s="27" t="s">
        <v>124</v>
      </c>
      <c r="AB162" s="28" t="s">
        <v>70</v>
      </c>
      <c r="AC162" s="27" t="s">
        <v>93</v>
      </c>
      <c r="AD162" s="28" t="s">
        <v>94</v>
      </c>
      <c r="AE162" s="21" t="s">
        <v>171</v>
      </c>
      <c r="AF162" s="29">
        <v>1</v>
      </c>
      <c r="AG162" s="29">
        <v>348277</v>
      </c>
      <c r="AH162" s="29" t="s">
        <v>62</v>
      </c>
      <c r="AI162" s="29">
        <v>0</v>
      </c>
      <c r="AJ162" s="29">
        <v>0</v>
      </c>
      <c r="AK162" s="21" t="s">
        <v>690</v>
      </c>
      <c r="AL162" s="27" t="s">
        <v>173</v>
      </c>
      <c r="AM162" s="21" t="s">
        <v>63</v>
      </c>
      <c r="AN162" s="21" t="s">
        <v>64</v>
      </c>
      <c r="AO162" s="27"/>
    </row>
    <row r="163" spans="1:41" s="39" customFormat="1" ht="90" customHeight="1" x14ac:dyDescent="0.2">
      <c r="A163" s="21" t="s">
        <v>691</v>
      </c>
      <c r="B163" s="21"/>
      <c r="C163" s="21" t="s">
        <v>686</v>
      </c>
      <c r="D163" s="21" t="s">
        <v>687</v>
      </c>
      <c r="E163" s="21">
        <v>642</v>
      </c>
      <c r="F163" s="22" t="s">
        <v>51</v>
      </c>
      <c r="G163" s="21">
        <v>1</v>
      </c>
      <c r="H163" s="21">
        <v>3</v>
      </c>
      <c r="I163" s="13" t="s">
        <v>692</v>
      </c>
      <c r="J163" s="21" t="s">
        <v>54</v>
      </c>
      <c r="K163" s="21"/>
      <c r="L163" s="23" t="s">
        <v>270</v>
      </c>
      <c r="M163" s="21" t="s">
        <v>271</v>
      </c>
      <c r="N163" s="24">
        <v>750</v>
      </c>
      <c r="O163" s="25">
        <v>450</v>
      </c>
      <c r="P163" s="26">
        <f t="shared" si="42"/>
        <v>750000</v>
      </c>
      <c r="Q163" s="21">
        <v>2023</v>
      </c>
      <c r="R163" s="21" t="s">
        <v>115</v>
      </c>
      <c r="S163" s="21">
        <v>2023</v>
      </c>
      <c r="T163" s="27" t="s">
        <v>91</v>
      </c>
      <c r="U163" s="28" t="s">
        <v>92</v>
      </c>
      <c r="V163" s="21">
        <v>2023</v>
      </c>
      <c r="W163" s="27" t="s">
        <v>93</v>
      </c>
      <c r="X163" s="21">
        <v>2023</v>
      </c>
      <c r="Y163" s="27" t="s">
        <v>124</v>
      </c>
      <c r="Z163" s="21" t="s">
        <v>58</v>
      </c>
      <c r="AA163" s="27" t="s">
        <v>130</v>
      </c>
      <c r="AB163" s="28" t="s">
        <v>70</v>
      </c>
      <c r="AC163" s="27" t="s">
        <v>124</v>
      </c>
      <c r="AD163" s="28" t="s">
        <v>131</v>
      </c>
      <c r="AE163" s="21" t="s">
        <v>171</v>
      </c>
      <c r="AF163" s="29">
        <v>1</v>
      </c>
      <c r="AG163" s="29">
        <v>348277</v>
      </c>
      <c r="AH163" s="29" t="s">
        <v>62</v>
      </c>
      <c r="AI163" s="29">
        <v>0</v>
      </c>
      <c r="AJ163" s="29">
        <v>0</v>
      </c>
      <c r="AK163" s="21" t="s">
        <v>693</v>
      </c>
      <c r="AL163" s="27" t="s">
        <v>173</v>
      </c>
      <c r="AM163" s="21" t="s">
        <v>63</v>
      </c>
      <c r="AN163" s="21" t="s">
        <v>64</v>
      </c>
      <c r="AO163" s="27"/>
    </row>
    <row r="164" spans="1:41" s="39" customFormat="1" ht="77.25" customHeight="1" x14ac:dyDescent="0.2">
      <c r="A164" s="21" t="s">
        <v>694</v>
      </c>
      <c r="B164" s="21"/>
      <c r="C164" s="21" t="s">
        <v>695</v>
      </c>
      <c r="D164" s="21" t="s">
        <v>696</v>
      </c>
      <c r="E164" s="21">
        <v>642</v>
      </c>
      <c r="F164" s="22" t="s">
        <v>51</v>
      </c>
      <c r="G164" s="21">
        <v>1</v>
      </c>
      <c r="H164" s="21">
        <v>3</v>
      </c>
      <c r="I164" s="13" t="s">
        <v>697</v>
      </c>
      <c r="J164" s="21" t="s">
        <v>54</v>
      </c>
      <c r="K164" s="21"/>
      <c r="L164" s="23" t="s">
        <v>689</v>
      </c>
      <c r="M164" s="21" t="s">
        <v>157</v>
      </c>
      <c r="N164" s="24">
        <v>146</v>
      </c>
      <c r="O164" s="25">
        <v>136</v>
      </c>
      <c r="P164" s="26">
        <f t="shared" si="42"/>
        <v>146000</v>
      </c>
      <c r="Q164" s="21">
        <v>2023</v>
      </c>
      <c r="R164" s="21" t="s">
        <v>71</v>
      </c>
      <c r="S164" s="21">
        <v>2023</v>
      </c>
      <c r="T164" s="27" t="s">
        <v>68</v>
      </c>
      <c r="U164" s="28" t="s">
        <v>69</v>
      </c>
      <c r="V164" s="21">
        <v>2023</v>
      </c>
      <c r="W164" s="27" t="s">
        <v>59</v>
      </c>
      <c r="X164" s="21">
        <v>2023</v>
      </c>
      <c r="Y164" s="27" t="s">
        <v>78</v>
      </c>
      <c r="Z164" s="21" t="s">
        <v>58</v>
      </c>
      <c r="AA164" s="27" t="s">
        <v>78</v>
      </c>
      <c r="AB164" s="28" t="s">
        <v>70</v>
      </c>
      <c r="AC164" s="27" t="s">
        <v>78</v>
      </c>
      <c r="AD164" s="28" t="s">
        <v>163</v>
      </c>
      <c r="AE164" s="21" t="s">
        <v>171</v>
      </c>
      <c r="AF164" s="29">
        <v>1</v>
      </c>
      <c r="AG164" s="29">
        <v>348277</v>
      </c>
      <c r="AH164" s="29" t="s">
        <v>62</v>
      </c>
      <c r="AI164" s="29">
        <v>0</v>
      </c>
      <c r="AJ164" s="29">
        <v>0</v>
      </c>
      <c r="AK164" s="21" t="s">
        <v>698</v>
      </c>
      <c r="AL164" s="27" t="s">
        <v>173</v>
      </c>
      <c r="AM164" s="21" t="s">
        <v>63</v>
      </c>
      <c r="AN164" s="21" t="s">
        <v>64</v>
      </c>
      <c r="AO164" s="27"/>
    </row>
    <row r="165" spans="1:41" s="39" customFormat="1" ht="60" customHeight="1" x14ac:dyDescent="0.2">
      <c r="A165" s="21" t="s">
        <v>699</v>
      </c>
      <c r="B165" s="21"/>
      <c r="C165" s="21" t="s">
        <v>185</v>
      </c>
      <c r="D165" s="21" t="s">
        <v>186</v>
      </c>
      <c r="E165" s="21">
        <v>796</v>
      </c>
      <c r="F165" s="22" t="s">
        <v>194</v>
      </c>
      <c r="G165" s="21">
        <v>1</v>
      </c>
      <c r="H165" s="21">
        <v>1</v>
      </c>
      <c r="I165" s="13" t="s">
        <v>700</v>
      </c>
      <c r="J165" s="21" t="s">
        <v>54</v>
      </c>
      <c r="K165" s="21"/>
      <c r="L165" s="23" t="s">
        <v>260</v>
      </c>
      <c r="M165" s="21" t="s">
        <v>85</v>
      </c>
      <c r="N165" s="24">
        <v>240</v>
      </c>
      <c r="O165" s="25">
        <v>240</v>
      </c>
      <c r="P165" s="26">
        <f t="shared" si="42"/>
        <v>240000</v>
      </c>
      <c r="Q165" s="21">
        <v>2023</v>
      </c>
      <c r="R165" s="21" t="s">
        <v>93</v>
      </c>
      <c r="S165" s="21">
        <v>2023</v>
      </c>
      <c r="T165" s="27" t="s">
        <v>93</v>
      </c>
      <c r="U165" s="28" t="s">
        <v>123</v>
      </c>
      <c r="V165" s="21">
        <v>2023</v>
      </c>
      <c r="W165" s="27" t="s">
        <v>124</v>
      </c>
      <c r="X165" s="21">
        <v>2023</v>
      </c>
      <c r="Y165" s="27" t="s">
        <v>130</v>
      </c>
      <c r="Z165" s="21" t="s">
        <v>58</v>
      </c>
      <c r="AA165" s="27" t="s">
        <v>130</v>
      </c>
      <c r="AB165" s="28" t="s">
        <v>58</v>
      </c>
      <c r="AC165" s="27" t="s">
        <v>71</v>
      </c>
      <c r="AD165" s="28" t="s">
        <v>200</v>
      </c>
      <c r="AE165" s="21" t="s">
        <v>171</v>
      </c>
      <c r="AF165" s="29">
        <v>1</v>
      </c>
      <c r="AG165" s="29">
        <v>348277</v>
      </c>
      <c r="AH165" s="29" t="s">
        <v>62</v>
      </c>
      <c r="AI165" s="29">
        <v>0</v>
      </c>
      <c r="AJ165" s="29">
        <v>0</v>
      </c>
      <c r="AK165" s="21"/>
      <c r="AL165" s="27" t="s">
        <v>173</v>
      </c>
      <c r="AM165" s="21" t="s">
        <v>63</v>
      </c>
      <c r="AN165" s="21" t="s">
        <v>64</v>
      </c>
      <c r="AO165" s="27"/>
    </row>
    <row r="166" spans="1:41" s="39" customFormat="1" ht="140.25" customHeight="1" x14ac:dyDescent="0.2">
      <c r="A166" s="21" t="s">
        <v>701</v>
      </c>
      <c r="B166" s="21"/>
      <c r="C166" s="21" t="s">
        <v>702</v>
      </c>
      <c r="D166" s="21" t="s">
        <v>703</v>
      </c>
      <c r="E166" s="21">
        <v>796</v>
      </c>
      <c r="F166" s="22" t="s">
        <v>194</v>
      </c>
      <c r="G166" s="21">
        <v>7</v>
      </c>
      <c r="H166" s="21">
        <v>1</v>
      </c>
      <c r="I166" s="13" t="s">
        <v>704</v>
      </c>
      <c r="J166" s="21" t="s">
        <v>54</v>
      </c>
      <c r="K166" s="21"/>
      <c r="L166" s="23" t="s">
        <v>672</v>
      </c>
      <c r="M166" s="21" t="s">
        <v>705</v>
      </c>
      <c r="N166" s="24">
        <v>87.5</v>
      </c>
      <c r="O166" s="25">
        <v>87.5</v>
      </c>
      <c r="P166" s="26">
        <f t="shared" si="42"/>
        <v>87500</v>
      </c>
      <c r="Q166" s="21">
        <v>2023</v>
      </c>
      <c r="R166" s="21" t="s">
        <v>91</v>
      </c>
      <c r="S166" s="21">
        <v>2023</v>
      </c>
      <c r="T166" s="27" t="s">
        <v>93</v>
      </c>
      <c r="U166" s="28" t="s">
        <v>123</v>
      </c>
      <c r="V166" s="21">
        <v>2023</v>
      </c>
      <c r="W166" s="27" t="s">
        <v>93</v>
      </c>
      <c r="X166" s="21">
        <v>2023</v>
      </c>
      <c r="Y166" s="27" t="s">
        <v>124</v>
      </c>
      <c r="Z166" s="21" t="s">
        <v>58</v>
      </c>
      <c r="AA166" s="27" t="s">
        <v>124</v>
      </c>
      <c r="AB166" s="28" t="s">
        <v>58</v>
      </c>
      <c r="AC166" s="27" t="s">
        <v>78</v>
      </c>
      <c r="AD166" s="28" t="s">
        <v>79</v>
      </c>
      <c r="AE166" s="21" t="s">
        <v>164</v>
      </c>
      <c r="AF166" s="29">
        <v>0</v>
      </c>
      <c r="AG166" s="29">
        <v>376086</v>
      </c>
      <c r="AH166" s="29" t="s">
        <v>62</v>
      </c>
      <c r="AI166" s="29">
        <v>0</v>
      </c>
      <c r="AJ166" s="29">
        <v>0</v>
      </c>
      <c r="AK166" s="21"/>
      <c r="AL166" s="27"/>
      <c r="AM166" s="21"/>
      <c r="AN166" s="21"/>
      <c r="AO166" s="27"/>
    </row>
    <row r="167" spans="1:41" s="39" customFormat="1" ht="69.75" customHeight="1" x14ac:dyDescent="0.2">
      <c r="A167" s="21" t="s">
        <v>706</v>
      </c>
      <c r="B167" s="21"/>
      <c r="C167" s="21" t="s">
        <v>707</v>
      </c>
      <c r="D167" s="21" t="s">
        <v>708</v>
      </c>
      <c r="E167" s="21">
        <v>796</v>
      </c>
      <c r="F167" s="22" t="s">
        <v>194</v>
      </c>
      <c r="G167" s="21">
        <v>12</v>
      </c>
      <c r="H167" s="21">
        <v>1</v>
      </c>
      <c r="I167" s="13" t="s">
        <v>709</v>
      </c>
      <c r="J167" s="21" t="s">
        <v>54</v>
      </c>
      <c r="K167" s="21"/>
      <c r="L167" s="23" t="s">
        <v>689</v>
      </c>
      <c r="M167" s="21" t="s">
        <v>157</v>
      </c>
      <c r="N167" s="24">
        <v>781</v>
      </c>
      <c r="O167" s="25">
        <v>781</v>
      </c>
      <c r="P167" s="26">
        <f t="shared" si="42"/>
        <v>781000</v>
      </c>
      <c r="Q167" s="21">
        <v>2023</v>
      </c>
      <c r="R167" s="21" t="s">
        <v>105</v>
      </c>
      <c r="S167" s="21">
        <v>2023</v>
      </c>
      <c r="T167" s="27" t="s">
        <v>107</v>
      </c>
      <c r="U167" s="28" t="s">
        <v>114</v>
      </c>
      <c r="V167" s="21">
        <v>2023</v>
      </c>
      <c r="W167" s="27" t="s">
        <v>115</v>
      </c>
      <c r="X167" s="21">
        <v>2023</v>
      </c>
      <c r="Y167" s="27" t="s">
        <v>91</v>
      </c>
      <c r="Z167" s="21" t="s">
        <v>58</v>
      </c>
      <c r="AA167" s="27" t="s">
        <v>91</v>
      </c>
      <c r="AB167" s="28" t="s">
        <v>58</v>
      </c>
      <c r="AC167" s="27" t="s">
        <v>78</v>
      </c>
      <c r="AD167" s="28" t="s">
        <v>79</v>
      </c>
      <c r="AE167" s="21" t="s">
        <v>171</v>
      </c>
      <c r="AF167" s="29">
        <v>1</v>
      </c>
      <c r="AG167" s="29">
        <v>348277</v>
      </c>
      <c r="AH167" s="29" t="s">
        <v>62</v>
      </c>
      <c r="AI167" s="29">
        <v>0</v>
      </c>
      <c r="AJ167" s="29">
        <v>0</v>
      </c>
      <c r="AK167" s="21"/>
      <c r="AL167" s="27" t="s">
        <v>173</v>
      </c>
      <c r="AM167" s="21" t="s">
        <v>63</v>
      </c>
      <c r="AN167" s="21" t="s">
        <v>64</v>
      </c>
      <c r="AO167" s="27"/>
    </row>
    <row r="168" spans="1:41" s="39" customFormat="1" ht="82.5" customHeight="1" x14ac:dyDescent="0.2">
      <c r="A168" s="21" t="s">
        <v>710</v>
      </c>
      <c r="B168" s="21"/>
      <c r="C168" s="21" t="s">
        <v>702</v>
      </c>
      <c r="D168" s="21" t="s">
        <v>711</v>
      </c>
      <c r="E168" s="21">
        <v>796</v>
      </c>
      <c r="F168" s="22" t="s">
        <v>194</v>
      </c>
      <c r="G168" s="21">
        <v>3</v>
      </c>
      <c r="H168" s="21">
        <v>1</v>
      </c>
      <c r="I168" s="13" t="s">
        <v>712</v>
      </c>
      <c r="J168" s="21" t="s">
        <v>54</v>
      </c>
      <c r="K168" s="21"/>
      <c r="L168" s="23">
        <v>45000000000</v>
      </c>
      <c r="M168" s="21" t="s">
        <v>85</v>
      </c>
      <c r="N168" s="24">
        <v>375.36</v>
      </c>
      <c r="O168" s="25">
        <v>375.36</v>
      </c>
      <c r="P168" s="26">
        <f>N168*1000</f>
        <v>375360</v>
      </c>
      <c r="Q168" s="21">
        <v>2023</v>
      </c>
      <c r="R168" s="21" t="s">
        <v>713</v>
      </c>
      <c r="S168" s="21">
        <v>2023</v>
      </c>
      <c r="T168" s="27" t="s">
        <v>714</v>
      </c>
      <c r="U168" s="28" t="s">
        <v>92</v>
      </c>
      <c r="V168" s="21">
        <v>2023</v>
      </c>
      <c r="W168" s="27" t="s">
        <v>714</v>
      </c>
      <c r="X168" s="21">
        <v>2023</v>
      </c>
      <c r="Y168" s="27" t="s">
        <v>93</v>
      </c>
      <c r="Z168" s="21">
        <v>2023</v>
      </c>
      <c r="AA168" s="27" t="s">
        <v>93</v>
      </c>
      <c r="AB168" s="28" t="s">
        <v>58</v>
      </c>
      <c r="AC168" s="27" t="s">
        <v>78</v>
      </c>
      <c r="AD168" s="28" t="s">
        <v>79</v>
      </c>
      <c r="AE168" s="21" t="s">
        <v>171</v>
      </c>
      <c r="AF168" s="29">
        <v>1</v>
      </c>
      <c r="AG168" s="29">
        <v>348277</v>
      </c>
      <c r="AH168" s="29" t="s">
        <v>62</v>
      </c>
      <c r="AI168" s="29">
        <v>0</v>
      </c>
      <c r="AJ168" s="29">
        <v>0</v>
      </c>
      <c r="AK168" s="21"/>
      <c r="AL168" s="27" t="s">
        <v>173</v>
      </c>
      <c r="AM168" s="21" t="s">
        <v>63</v>
      </c>
      <c r="AN168" s="21" t="s">
        <v>64</v>
      </c>
      <c r="AO168" s="27"/>
    </row>
    <row r="169" spans="1:41" s="39" customFormat="1" ht="84.75" customHeight="1" x14ac:dyDescent="0.2">
      <c r="A169" s="21" t="s">
        <v>715</v>
      </c>
      <c r="B169" s="21"/>
      <c r="C169" s="21" t="s">
        <v>702</v>
      </c>
      <c r="D169" s="21" t="s">
        <v>711</v>
      </c>
      <c r="E169" s="21">
        <v>796</v>
      </c>
      <c r="F169" s="22" t="s">
        <v>194</v>
      </c>
      <c r="G169" s="21">
        <v>9</v>
      </c>
      <c r="H169" s="21">
        <v>1</v>
      </c>
      <c r="I169" s="13" t="s">
        <v>716</v>
      </c>
      <c r="J169" s="21" t="s">
        <v>54</v>
      </c>
      <c r="K169" s="21"/>
      <c r="L169" s="23">
        <v>45000000000</v>
      </c>
      <c r="M169" s="21" t="s">
        <v>85</v>
      </c>
      <c r="N169" s="24">
        <v>3252</v>
      </c>
      <c r="O169" s="25">
        <v>3252</v>
      </c>
      <c r="P169" s="26">
        <f t="shared" ref="P169:P174" si="43">N169*1000</f>
        <v>3252000</v>
      </c>
      <c r="Q169" s="21">
        <v>2023</v>
      </c>
      <c r="R169" s="21" t="s">
        <v>713</v>
      </c>
      <c r="S169" s="21">
        <v>2023</v>
      </c>
      <c r="T169" s="27" t="s">
        <v>714</v>
      </c>
      <c r="U169" s="28" t="s">
        <v>92</v>
      </c>
      <c r="V169" s="21">
        <v>2023</v>
      </c>
      <c r="W169" s="27" t="s">
        <v>714</v>
      </c>
      <c r="X169" s="21">
        <v>2023</v>
      </c>
      <c r="Y169" s="27" t="s">
        <v>714</v>
      </c>
      <c r="Z169" s="21">
        <v>2023</v>
      </c>
      <c r="AA169" s="27" t="s">
        <v>93</v>
      </c>
      <c r="AB169" s="28" t="s">
        <v>58</v>
      </c>
      <c r="AC169" s="27" t="s">
        <v>78</v>
      </c>
      <c r="AD169" s="28" t="s">
        <v>79</v>
      </c>
      <c r="AE169" s="21" t="s">
        <v>171</v>
      </c>
      <c r="AF169" s="29">
        <v>1</v>
      </c>
      <c r="AG169" s="29">
        <v>348277</v>
      </c>
      <c r="AH169" s="29" t="s">
        <v>62</v>
      </c>
      <c r="AI169" s="29">
        <v>0</v>
      </c>
      <c r="AJ169" s="29">
        <v>0</v>
      </c>
      <c r="AK169" s="21"/>
      <c r="AL169" s="27" t="s">
        <v>173</v>
      </c>
      <c r="AM169" s="21" t="s">
        <v>63</v>
      </c>
      <c r="AN169" s="21" t="s">
        <v>64</v>
      </c>
      <c r="AO169" s="27"/>
    </row>
    <row r="170" spans="1:41" s="39" customFormat="1" ht="70.5" customHeight="1" x14ac:dyDescent="0.2">
      <c r="A170" s="21" t="s">
        <v>717</v>
      </c>
      <c r="B170" s="21"/>
      <c r="C170" s="21" t="s">
        <v>702</v>
      </c>
      <c r="D170" s="21" t="s">
        <v>711</v>
      </c>
      <c r="E170" s="21">
        <v>796</v>
      </c>
      <c r="F170" s="22" t="s">
        <v>194</v>
      </c>
      <c r="G170" s="21">
        <v>3</v>
      </c>
      <c r="H170" s="21">
        <v>1</v>
      </c>
      <c r="I170" s="13" t="s">
        <v>718</v>
      </c>
      <c r="J170" s="21" t="s">
        <v>54</v>
      </c>
      <c r="K170" s="21"/>
      <c r="L170" s="23">
        <v>45000000000</v>
      </c>
      <c r="M170" s="21" t="s">
        <v>85</v>
      </c>
      <c r="N170" s="24">
        <v>2375</v>
      </c>
      <c r="O170" s="25">
        <v>2375</v>
      </c>
      <c r="P170" s="26">
        <f t="shared" si="43"/>
        <v>2375000</v>
      </c>
      <c r="Q170" s="21">
        <v>2023</v>
      </c>
      <c r="R170" s="21" t="s">
        <v>713</v>
      </c>
      <c r="S170" s="21">
        <v>2023</v>
      </c>
      <c r="T170" s="27" t="s">
        <v>714</v>
      </c>
      <c r="U170" s="28" t="s">
        <v>92</v>
      </c>
      <c r="V170" s="21">
        <v>2023</v>
      </c>
      <c r="W170" s="27" t="s">
        <v>714</v>
      </c>
      <c r="X170" s="21">
        <v>2023</v>
      </c>
      <c r="Y170" s="27" t="s">
        <v>714</v>
      </c>
      <c r="Z170" s="21">
        <v>2023</v>
      </c>
      <c r="AA170" s="27" t="s">
        <v>93</v>
      </c>
      <c r="AB170" s="28" t="s">
        <v>58</v>
      </c>
      <c r="AC170" s="27" t="s">
        <v>78</v>
      </c>
      <c r="AD170" s="28" t="s">
        <v>79</v>
      </c>
      <c r="AE170" s="21" t="s">
        <v>171</v>
      </c>
      <c r="AF170" s="29">
        <v>1</v>
      </c>
      <c r="AG170" s="29">
        <v>348277</v>
      </c>
      <c r="AH170" s="29" t="s">
        <v>62</v>
      </c>
      <c r="AI170" s="29">
        <v>0</v>
      </c>
      <c r="AJ170" s="29">
        <v>0</v>
      </c>
      <c r="AK170" s="21"/>
      <c r="AL170" s="27" t="s">
        <v>173</v>
      </c>
      <c r="AM170" s="21" t="s">
        <v>63</v>
      </c>
      <c r="AN170" s="21" t="s">
        <v>64</v>
      </c>
      <c r="AO170" s="27"/>
    </row>
    <row r="171" spans="1:41" s="39" customFormat="1" ht="78.75" customHeight="1" x14ac:dyDescent="0.2">
      <c r="A171" s="21" t="s">
        <v>719</v>
      </c>
      <c r="B171" s="21"/>
      <c r="C171" s="21" t="s">
        <v>702</v>
      </c>
      <c r="D171" s="21" t="s">
        <v>711</v>
      </c>
      <c r="E171" s="21">
        <v>796</v>
      </c>
      <c r="F171" s="22" t="s">
        <v>194</v>
      </c>
      <c r="G171" s="21">
        <v>3</v>
      </c>
      <c r="H171" s="21">
        <v>1</v>
      </c>
      <c r="I171" s="13" t="s">
        <v>720</v>
      </c>
      <c r="J171" s="21" t="s">
        <v>54</v>
      </c>
      <c r="K171" s="21"/>
      <c r="L171" s="23">
        <v>45000000000</v>
      </c>
      <c r="M171" s="21" t="s">
        <v>85</v>
      </c>
      <c r="N171" s="24">
        <v>573.79999999999995</v>
      </c>
      <c r="O171" s="25">
        <v>573.79999999999995</v>
      </c>
      <c r="P171" s="26">
        <f t="shared" si="43"/>
        <v>573800</v>
      </c>
      <c r="Q171" s="21">
        <v>2023</v>
      </c>
      <c r="R171" s="21" t="s">
        <v>713</v>
      </c>
      <c r="S171" s="21">
        <v>2023</v>
      </c>
      <c r="T171" s="27" t="s">
        <v>714</v>
      </c>
      <c r="U171" s="28" t="s">
        <v>92</v>
      </c>
      <c r="V171" s="21">
        <v>2023</v>
      </c>
      <c r="W171" s="27" t="s">
        <v>714</v>
      </c>
      <c r="X171" s="21">
        <v>2023</v>
      </c>
      <c r="Y171" s="27" t="s">
        <v>714</v>
      </c>
      <c r="Z171" s="21">
        <v>2023</v>
      </c>
      <c r="AA171" s="27" t="s">
        <v>93</v>
      </c>
      <c r="AB171" s="28" t="s">
        <v>58</v>
      </c>
      <c r="AC171" s="27" t="s">
        <v>78</v>
      </c>
      <c r="AD171" s="28" t="s">
        <v>79</v>
      </c>
      <c r="AE171" s="21" t="s">
        <v>171</v>
      </c>
      <c r="AF171" s="29">
        <v>1</v>
      </c>
      <c r="AG171" s="29">
        <v>348277</v>
      </c>
      <c r="AH171" s="29" t="s">
        <v>62</v>
      </c>
      <c r="AI171" s="29">
        <v>0</v>
      </c>
      <c r="AJ171" s="29">
        <v>0</v>
      </c>
      <c r="AK171" s="21"/>
      <c r="AL171" s="27" t="s">
        <v>173</v>
      </c>
      <c r="AM171" s="21" t="s">
        <v>63</v>
      </c>
      <c r="AN171" s="21" t="s">
        <v>64</v>
      </c>
      <c r="AO171" s="27"/>
    </row>
    <row r="172" spans="1:41" s="19" customFormat="1" ht="106.5" customHeight="1" x14ac:dyDescent="0.2">
      <c r="A172" s="21" t="s">
        <v>721</v>
      </c>
      <c r="B172" s="21"/>
      <c r="C172" s="21" t="s">
        <v>702</v>
      </c>
      <c r="D172" s="21" t="s">
        <v>708</v>
      </c>
      <c r="E172" s="21">
        <v>796</v>
      </c>
      <c r="F172" s="22" t="s">
        <v>194</v>
      </c>
      <c r="G172" s="21">
        <v>2</v>
      </c>
      <c r="H172" s="21">
        <v>1</v>
      </c>
      <c r="I172" s="13" t="s">
        <v>722</v>
      </c>
      <c r="J172" s="21" t="s">
        <v>54</v>
      </c>
      <c r="K172" s="21"/>
      <c r="L172" s="23" t="s">
        <v>723</v>
      </c>
      <c r="M172" s="21" t="s">
        <v>724</v>
      </c>
      <c r="N172" s="24">
        <v>625.5</v>
      </c>
      <c r="O172" s="25">
        <v>625.5</v>
      </c>
      <c r="P172" s="26">
        <f t="shared" si="43"/>
        <v>625500</v>
      </c>
      <c r="Q172" s="21">
        <v>2023</v>
      </c>
      <c r="R172" s="21" t="s">
        <v>115</v>
      </c>
      <c r="S172" s="21">
        <v>2023</v>
      </c>
      <c r="T172" s="27" t="s">
        <v>91</v>
      </c>
      <c r="U172" s="28" t="s">
        <v>92</v>
      </c>
      <c r="V172" s="21">
        <v>2023</v>
      </c>
      <c r="W172" s="27" t="s">
        <v>93</v>
      </c>
      <c r="X172" s="21">
        <v>2023</v>
      </c>
      <c r="Y172" s="27" t="s">
        <v>124</v>
      </c>
      <c r="Z172" s="21">
        <v>2023</v>
      </c>
      <c r="AA172" s="27" t="s">
        <v>124</v>
      </c>
      <c r="AB172" s="28" t="s">
        <v>58</v>
      </c>
      <c r="AC172" s="27" t="s">
        <v>78</v>
      </c>
      <c r="AD172" s="28" t="s">
        <v>79</v>
      </c>
      <c r="AE172" s="21" t="s">
        <v>171</v>
      </c>
      <c r="AF172" s="29">
        <v>1</v>
      </c>
      <c r="AG172" s="29">
        <v>348277</v>
      </c>
      <c r="AH172" s="29" t="s">
        <v>62</v>
      </c>
      <c r="AI172" s="29">
        <v>0</v>
      </c>
      <c r="AJ172" s="29">
        <v>0</v>
      </c>
      <c r="AK172" s="21"/>
      <c r="AL172" s="27" t="s">
        <v>173</v>
      </c>
      <c r="AM172" s="21" t="s">
        <v>63</v>
      </c>
      <c r="AN172" s="21" t="s">
        <v>64</v>
      </c>
      <c r="AO172" s="27"/>
    </row>
    <row r="173" spans="1:41" s="19" customFormat="1" ht="108" customHeight="1" x14ac:dyDescent="0.2">
      <c r="A173" s="21" t="s">
        <v>725</v>
      </c>
      <c r="B173" s="21"/>
      <c r="C173" s="21" t="s">
        <v>702</v>
      </c>
      <c r="D173" s="21" t="s">
        <v>708</v>
      </c>
      <c r="E173" s="21">
        <v>796</v>
      </c>
      <c r="F173" s="22" t="s">
        <v>194</v>
      </c>
      <c r="G173" s="21">
        <v>28</v>
      </c>
      <c r="H173" s="21">
        <v>1</v>
      </c>
      <c r="I173" s="13" t="s">
        <v>726</v>
      </c>
      <c r="J173" s="21" t="s">
        <v>54</v>
      </c>
      <c r="K173" s="21"/>
      <c r="L173" s="23" t="s">
        <v>723</v>
      </c>
      <c r="M173" s="21" t="s">
        <v>724</v>
      </c>
      <c r="N173" s="24">
        <v>2204.6999999999998</v>
      </c>
      <c r="O173" s="25">
        <v>2204.6999999999998</v>
      </c>
      <c r="P173" s="26">
        <f t="shared" si="43"/>
        <v>2204700</v>
      </c>
      <c r="Q173" s="21">
        <v>2023</v>
      </c>
      <c r="R173" s="21" t="s">
        <v>115</v>
      </c>
      <c r="S173" s="21">
        <v>2023</v>
      </c>
      <c r="T173" s="27" t="s">
        <v>91</v>
      </c>
      <c r="U173" s="28" t="s">
        <v>92</v>
      </c>
      <c r="V173" s="21">
        <v>2023</v>
      </c>
      <c r="W173" s="27" t="s">
        <v>93</v>
      </c>
      <c r="X173" s="21">
        <v>2023</v>
      </c>
      <c r="Y173" s="27" t="s">
        <v>124</v>
      </c>
      <c r="Z173" s="21">
        <v>2023</v>
      </c>
      <c r="AA173" s="27" t="s">
        <v>124</v>
      </c>
      <c r="AB173" s="28" t="s">
        <v>58</v>
      </c>
      <c r="AC173" s="27" t="s">
        <v>78</v>
      </c>
      <c r="AD173" s="28" t="s">
        <v>79</v>
      </c>
      <c r="AE173" s="21" t="s">
        <v>171</v>
      </c>
      <c r="AF173" s="29">
        <v>1</v>
      </c>
      <c r="AG173" s="29">
        <v>348277</v>
      </c>
      <c r="AH173" s="29" t="s">
        <v>62</v>
      </c>
      <c r="AI173" s="29">
        <v>0</v>
      </c>
      <c r="AJ173" s="29">
        <v>0</v>
      </c>
      <c r="AK173" s="21"/>
      <c r="AL173" s="27" t="s">
        <v>173</v>
      </c>
      <c r="AM173" s="21" t="s">
        <v>63</v>
      </c>
      <c r="AN173" s="21" t="s">
        <v>64</v>
      </c>
      <c r="AO173" s="27"/>
    </row>
    <row r="174" spans="1:41" s="19" customFormat="1" ht="80.25" customHeight="1" x14ac:dyDescent="0.2">
      <c r="A174" s="21" t="s">
        <v>727</v>
      </c>
      <c r="B174" s="21"/>
      <c r="C174" s="21" t="s">
        <v>728</v>
      </c>
      <c r="D174" s="21" t="s">
        <v>729</v>
      </c>
      <c r="E174" s="21">
        <v>796</v>
      </c>
      <c r="F174" s="22" t="s">
        <v>194</v>
      </c>
      <c r="G174" s="21">
        <v>2</v>
      </c>
      <c r="H174" s="21">
        <v>1</v>
      </c>
      <c r="I174" s="13" t="s">
        <v>730</v>
      </c>
      <c r="J174" s="21" t="s">
        <v>54</v>
      </c>
      <c r="K174" s="21" t="s">
        <v>77</v>
      </c>
      <c r="L174" s="23" t="s">
        <v>723</v>
      </c>
      <c r="M174" s="21" t="s">
        <v>724</v>
      </c>
      <c r="N174" s="24">
        <v>2109.5</v>
      </c>
      <c r="O174" s="25">
        <v>2109.5</v>
      </c>
      <c r="P174" s="26">
        <f t="shared" si="43"/>
        <v>2109500</v>
      </c>
      <c r="Q174" s="21">
        <v>2023</v>
      </c>
      <c r="R174" s="21" t="s">
        <v>115</v>
      </c>
      <c r="S174" s="21">
        <v>2023</v>
      </c>
      <c r="T174" s="27" t="s">
        <v>91</v>
      </c>
      <c r="U174" s="28" t="s">
        <v>92</v>
      </c>
      <c r="V174" s="21">
        <v>2023</v>
      </c>
      <c r="W174" s="27" t="s">
        <v>93</v>
      </c>
      <c r="X174" s="21">
        <v>2023</v>
      </c>
      <c r="Y174" s="27" t="s">
        <v>124</v>
      </c>
      <c r="Z174" s="21">
        <v>2023</v>
      </c>
      <c r="AA174" s="27" t="s">
        <v>124</v>
      </c>
      <c r="AB174" s="28">
        <v>2023</v>
      </c>
      <c r="AC174" s="27" t="s">
        <v>78</v>
      </c>
      <c r="AD174" s="28" t="s">
        <v>79</v>
      </c>
      <c r="AE174" s="21" t="s">
        <v>171</v>
      </c>
      <c r="AF174" s="29">
        <v>1</v>
      </c>
      <c r="AG174" s="29">
        <v>348277</v>
      </c>
      <c r="AH174" s="29" t="s">
        <v>62</v>
      </c>
      <c r="AI174" s="29">
        <v>0</v>
      </c>
      <c r="AJ174" s="29">
        <v>0</v>
      </c>
      <c r="AK174" s="21"/>
      <c r="AL174" s="27" t="s">
        <v>173</v>
      </c>
      <c r="AM174" s="21" t="s">
        <v>63</v>
      </c>
      <c r="AN174" s="21" t="s">
        <v>64</v>
      </c>
      <c r="AO174" s="27"/>
    </row>
    <row r="175" spans="1:41" s="39" customFormat="1" ht="81.75" customHeight="1" x14ac:dyDescent="0.2">
      <c r="A175" s="21" t="s">
        <v>731</v>
      </c>
      <c r="B175" s="21"/>
      <c r="C175" s="21" t="s">
        <v>732</v>
      </c>
      <c r="D175" s="21" t="s">
        <v>733</v>
      </c>
      <c r="E175" s="21">
        <v>796</v>
      </c>
      <c r="F175" s="22" t="s">
        <v>194</v>
      </c>
      <c r="G175" s="21">
        <v>19</v>
      </c>
      <c r="H175" s="21">
        <v>1</v>
      </c>
      <c r="I175" s="13" t="s">
        <v>734</v>
      </c>
      <c r="J175" s="21" t="s">
        <v>54</v>
      </c>
      <c r="K175" s="21"/>
      <c r="L175" s="23">
        <v>45000000000</v>
      </c>
      <c r="M175" s="21" t="s">
        <v>85</v>
      </c>
      <c r="N175" s="24">
        <v>1600</v>
      </c>
      <c r="O175" s="25">
        <v>1600</v>
      </c>
      <c r="P175" s="26">
        <f t="shared" si="42"/>
        <v>1600000</v>
      </c>
      <c r="Q175" s="21">
        <v>2023</v>
      </c>
      <c r="R175" s="21" t="s">
        <v>115</v>
      </c>
      <c r="S175" s="21">
        <v>2023</v>
      </c>
      <c r="T175" s="27" t="s">
        <v>91</v>
      </c>
      <c r="U175" s="28" t="s">
        <v>92</v>
      </c>
      <c r="V175" s="21">
        <v>2023</v>
      </c>
      <c r="W175" s="27" t="s">
        <v>93</v>
      </c>
      <c r="X175" s="21">
        <v>2023</v>
      </c>
      <c r="Y175" s="27" t="s">
        <v>124</v>
      </c>
      <c r="Z175" s="21">
        <v>2023</v>
      </c>
      <c r="AA175" s="27" t="s">
        <v>124</v>
      </c>
      <c r="AB175" s="28">
        <v>2023</v>
      </c>
      <c r="AC175" s="27" t="s">
        <v>78</v>
      </c>
      <c r="AD175" s="28" t="s">
        <v>79</v>
      </c>
      <c r="AE175" s="21" t="s">
        <v>61</v>
      </c>
      <c r="AF175" s="29">
        <v>0</v>
      </c>
      <c r="AG175" s="29">
        <v>348346</v>
      </c>
      <c r="AH175" s="29" t="s">
        <v>62</v>
      </c>
      <c r="AI175" s="29">
        <v>0</v>
      </c>
      <c r="AJ175" s="29">
        <v>4</v>
      </c>
      <c r="AK175" s="21"/>
      <c r="AL175" s="27"/>
      <c r="AM175" s="21" t="s">
        <v>63</v>
      </c>
      <c r="AN175" s="21" t="s">
        <v>64</v>
      </c>
      <c r="AO175" s="27" t="s">
        <v>80</v>
      </c>
    </row>
    <row r="176" spans="1:41" s="39" customFormat="1" ht="84" customHeight="1" x14ac:dyDescent="0.2">
      <c r="A176" s="21" t="s">
        <v>735</v>
      </c>
      <c r="B176" s="21"/>
      <c r="C176" s="21" t="s">
        <v>732</v>
      </c>
      <c r="D176" s="21" t="s">
        <v>733</v>
      </c>
      <c r="E176" s="21">
        <v>796</v>
      </c>
      <c r="F176" s="22" t="s">
        <v>194</v>
      </c>
      <c r="G176" s="21">
        <v>20</v>
      </c>
      <c r="H176" s="21">
        <v>1</v>
      </c>
      <c r="I176" s="13" t="s">
        <v>736</v>
      </c>
      <c r="J176" s="21" t="s">
        <v>54</v>
      </c>
      <c r="K176" s="21"/>
      <c r="L176" s="23" t="s">
        <v>260</v>
      </c>
      <c r="M176" s="21" t="s">
        <v>85</v>
      </c>
      <c r="N176" s="24">
        <v>1200</v>
      </c>
      <c r="O176" s="25">
        <v>1200</v>
      </c>
      <c r="P176" s="26">
        <f t="shared" si="42"/>
        <v>1200000</v>
      </c>
      <c r="Q176" s="21">
        <v>2023</v>
      </c>
      <c r="R176" s="21" t="s">
        <v>115</v>
      </c>
      <c r="S176" s="21">
        <v>2023</v>
      </c>
      <c r="T176" s="27" t="s">
        <v>91</v>
      </c>
      <c r="U176" s="28" t="s">
        <v>92</v>
      </c>
      <c r="V176" s="21">
        <v>2023</v>
      </c>
      <c r="W176" s="27" t="s">
        <v>93</v>
      </c>
      <c r="X176" s="21">
        <v>2023</v>
      </c>
      <c r="Y176" s="27" t="s">
        <v>124</v>
      </c>
      <c r="Z176" s="21">
        <v>2023</v>
      </c>
      <c r="AA176" s="27" t="s">
        <v>124</v>
      </c>
      <c r="AB176" s="28">
        <v>2023</v>
      </c>
      <c r="AC176" s="27" t="s">
        <v>78</v>
      </c>
      <c r="AD176" s="28" t="s">
        <v>79</v>
      </c>
      <c r="AE176" s="21" t="s">
        <v>61</v>
      </c>
      <c r="AF176" s="29">
        <v>0</v>
      </c>
      <c r="AG176" s="29">
        <v>348346</v>
      </c>
      <c r="AH176" s="29" t="s">
        <v>62</v>
      </c>
      <c r="AI176" s="29">
        <v>0</v>
      </c>
      <c r="AJ176" s="29">
        <v>4</v>
      </c>
      <c r="AK176" s="21"/>
      <c r="AL176" s="27"/>
      <c r="AM176" s="21" t="s">
        <v>63</v>
      </c>
      <c r="AN176" s="21" t="s">
        <v>64</v>
      </c>
      <c r="AO176" s="27" t="s">
        <v>80</v>
      </c>
    </row>
    <row r="177" spans="1:16332" s="39" customFormat="1" ht="144" customHeight="1" x14ac:dyDescent="0.2">
      <c r="A177" s="21" t="s">
        <v>737</v>
      </c>
      <c r="B177" s="21"/>
      <c r="C177" s="21" t="s">
        <v>185</v>
      </c>
      <c r="D177" s="21" t="s">
        <v>738</v>
      </c>
      <c r="E177" s="21">
        <v>642</v>
      </c>
      <c r="F177" s="22" t="s">
        <v>51</v>
      </c>
      <c r="G177" s="21">
        <v>1</v>
      </c>
      <c r="H177" s="21" t="s">
        <v>739</v>
      </c>
      <c r="I177" s="13" t="s">
        <v>740</v>
      </c>
      <c r="J177" s="21" t="s">
        <v>54</v>
      </c>
      <c r="K177" s="21"/>
      <c r="L177" s="23" t="s">
        <v>632</v>
      </c>
      <c r="M177" s="21" t="s">
        <v>286</v>
      </c>
      <c r="N177" s="24">
        <v>3305</v>
      </c>
      <c r="O177" s="25">
        <v>3305</v>
      </c>
      <c r="P177" s="26">
        <f t="shared" si="42"/>
        <v>3305000</v>
      </c>
      <c r="Q177" s="21">
        <v>2023</v>
      </c>
      <c r="R177" s="21" t="s">
        <v>115</v>
      </c>
      <c r="S177" s="21">
        <v>2023</v>
      </c>
      <c r="T177" s="27" t="s">
        <v>91</v>
      </c>
      <c r="U177" s="28" t="s">
        <v>92</v>
      </c>
      <c r="V177" s="21">
        <v>2023</v>
      </c>
      <c r="W177" s="27" t="s">
        <v>93</v>
      </c>
      <c r="X177" s="21">
        <v>2023</v>
      </c>
      <c r="Y177" s="27" t="s">
        <v>124</v>
      </c>
      <c r="Z177" s="21">
        <v>2023</v>
      </c>
      <c r="AA177" s="27" t="s">
        <v>124</v>
      </c>
      <c r="AB177" s="28">
        <v>2023</v>
      </c>
      <c r="AC177" s="27" t="s">
        <v>78</v>
      </c>
      <c r="AD177" s="28" t="s">
        <v>79</v>
      </c>
      <c r="AE177" s="21" t="s">
        <v>171</v>
      </c>
      <c r="AF177" s="29">
        <v>1</v>
      </c>
      <c r="AG177" s="29">
        <v>348277</v>
      </c>
      <c r="AH177" s="29" t="s">
        <v>62</v>
      </c>
      <c r="AI177" s="29">
        <v>0</v>
      </c>
      <c r="AJ177" s="29">
        <v>0</v>
      </c>
      <c r="AK177" s="21"/>
      <c r="AL177" s="27" t="s">
        <v>173</v>
      </c>
      <c r="AM177" s="21" t="s">
        <v>63</v>
      </c>
      <c r="AN177" s="21" t="s">
        <v>64</v>
      </c>
      <c r="AO177" s="27"/>
    </row>
    <row r="178" spans="1:16332" s="39" customFormat="1" ht="199.5" customHeight="1" x14ac:dyDescent="0.2">
      <c r="A178" s="21" t="s">
        <v>741</v>
      </c>
      <c r="B178" s="21"/>
      <c r="C178" s="21" t="s">
        <v>185</v>
      </c>
      <c r="D178" s="21" t="s">
        <v>738</v>
      </c>
      <c r="E178" s="21">
        <v>642</v>
      </c>
      <c r="F178" s="22" t="s">
        <v>51</v>
      </c>
      <c r="G178" s="21">
        <v>1</v>
      </c>
      <c r="H178" s="21" t="s">
        <v>739</v>
      </c>
      <c r="I178" s="13" t="s">
        <v>742</v>
      </c>
      <c r="J178" s="21" t="s">
        <v>54</v>
      </c>
      <c r="K178" s="21"/>
      <c r="L178" s="23" t="s">
        <v>632</v>
      </c>
      <c r="M178" s="21" t="s">
        <v>286</v>
      </c>
      <c r="N178" s="24">
        <v>66438</v>
      </c>
      <c r="O178" s="25">
        <v>66438</v>
      </c>
      <c r="P178" s="26">
        <f t="shared" si="42"/>
        <v>66438000</v>
      </c>
      <c r="Q178" s="21">
        <v>2023</v>
      </c>
      <c r="R178" s="21" t="s">
        <v>105</v>
      </c>
      <c r="S178" s="21">
        <v>2023</v>
      </c>
      <c r="T178" s="27" t="s">
        <v>107</v>
      </c>
      <c r="U178" s="28" t="s">
        <v>114</v>
      </c>
      <c r="V178" s="21">
        <v>2023</v>
      </c>
      <c r="W178" s="27" t="s">
        <v>115</v>
      </c>
      <c r="X178" s="21">
        <v>2023</v>
      </c>
      <c r="Y178" s="27" t="s">
        <v>91</v>
      </c>
      <c r="Z178" s="21" t="s">
        <v>58</v>
      </c>
      <c r="AA178" s="27" t="s">
        <v>91</v>
      </c>
      <c r="AB178" s="28" t="s">
        <v>58</v>
      </c>
      <c r="AC178" s="27" t="s">
        <v>78</v>
      </c>
      <c r="AD178" s="28" t="s">
        <v>79</v>
      </c>
      <c r="AE178" s="21" t="s">
        <v>219</v>
      </c>
      <c r="AF178" s="29">
        <v>1</v>
      </c>
      <c r="AG178" s="29">
        <v>348014</v>
      </c>
      <c r="AH178" s="29"/>
      <c r="AI178" s="29">
        <v>0</v>
      </c>
      <c r="AJ178" s="29">
        <v>0</v>
      </c>
      <c r="AK178" s="21"/>
      <c r="AL178" s="27" t="s">
        <v>173</v>
      </c>
      <c r="AM178" s="21" t="s">
        <v>63</v>
      </c>
      <c r="AN178" s="21" t="s">
        <v>64</v>
      </c>
      <c r="AO178" s="27"/>
    </row>
    <row r="179" spans="1:16332" s="39" customFormat="1" ht="135.75" customHeight="1" x14ac:dyDescent="0.2">
      <c r="A179" s="21" t="s">
        <v>743</v>
      </c>
      <c r="B179" s="21"/>
      <c r="C179" s="21" t="s">
        <v>744</v>
      </c>
      <c r="D179" s="21" t="s">
        <v>711</v>
      </c>
      <c r="E179" s="21">
        <v>876</v>
      </c>
      <c r="F179" s="22" t="s">
        <v>745</v>
      </c>
      <c r="G179" s="21">
        <v>1</v>
      </c>
      <c r="H179" s="21">
        <v>1</v>
      </c>
      <c r="I179" s="13" t="s">
        <v>746</v>
      </c>
      <c r="J179" s="21" t="s">
        <v>54</v>
      </c>
      <c r="K179" s="21"/>
      <c r="L179" s="23" t="s">
        <v>260</v>
      </c>
      <c r="M179" s="21" t="s">
        <v>85</v>
      </c>
      <c r="N179" s="24">
        <v>564</v>
      </c>
      <c r="O179" s="25">
        <v>564</v>
      </c>
      <c r="P179" s="26">
        <f t="shared" si="42"/>
        <v>564000</v>
      </c>
      <c r="Q179" s="21">
        <v>2023</v>
      </c>
      <c r="R179" s="21" t="s">
        <v>115</v>
      </c>
      <c r="S179" s="21">
        <v>2023</v>
      </c>
      <c r="T179" s="27" t="s">
        <v>91</v>
      </c>
      <c r="U179" s="28" t="s">
        <v>92</v>
      </c>
      <c r="V179" s="21">
        <v>2023</v>
      </c>
      <c r="W179" s="27" t="s">
        <v>93</v>
      </c>
      <c r="X179" s="21">
        <v>2023</v>
      </c>
      <c r="Y179" s="27" t="s">
        <v>124</v>
      </c>
      <c r="Z179" s="21">
        <v>2023</v>
      </c>
      <c r="AA179" s="27" t="s">
        <v>124</v>
      </c>
      <c r="AB179" s="28">
        <v>2023</v>
      </c>
      <c r="AC179" s="27" t="s">
        <v>78</v>
      </c>
      <c r="AD179" s="28" t="s">
        <v>79</v>
      </c>
      <c r="AE179" s="21" t="s">
        <v>171</v>
      </c>
      <c r="AF179" s="29">
        <v>1</v>
      </c>
      <c r="AG179" s="29">
        <v>348277</v>
      </c>
      <c r="AH179" s="29" t="s">
        <v>62</v>
      </c>
      <c r="AI179" s="29">
        <v>0</v>
      </c>
      <c r="AJ179" s="29">
        <v>0</v>
      </c>
      <c r="AK179" s="21"/>
      <c r="AL179" s="27" t="s">
        <v>173</v>
      </c>
      <c r="AM179" s="21" t="s">
        <v>63</v>
      </c>
      <c r="AN179" s="21" t="s">
        <v>64</v>
      </c>
      <c r="AO179" s="27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  <c r="IR179" s="41"/>
      <c r="IS179" s="41"/>
      <c r="IT179" s="41"/>
      <c r="IU179" s="41"/>
      <c r="IV179" s="41"/>
      <c r="IW179" s="41"/>
      <c r="IX179" s="41"/>
      <c r="IY179" s="41"/>
      <c r="IZ179" s="41"/>
      <c r="JA179" s="41"/>
      <c r="JB179" s="41"/>
      <c r="JC179" s="41"/>
      <c r="JD179" s="41"/>
      <c r="JE179" s="41"/>
      <c r="JF179" s="41"/>
      <c r="JG179" s="41"/>
      <c r="JH179" s="41"/>
      <c r="JI179" s="41"/>
      <c r="JJ179" s="41"/>
      <c r="JK179" s="41"/>
      <c r="JL179" s="41"/>
      <c r="JM179" s="41"/>
      <c r="JN179" s="41"/>
      <c r="JO179" s="41"/>
      <c r="JP179" s="41"/>
      <c r="JQ179" s="41"/>
      <c r="JR179" s="41"/>
      <c r="JS179" s="41"/>
      <c r="JT179" s="41"/>
      <c r="JU179" s="41"/>
      <c r="JV179" s="41"/>
      <c r="JW179" s="41"/>
      <c r="JX179" s="41"/>
      <c r="JY179" s="41"/>
      <c r="JZ179" s="41"/>
      <c r="KA179" s="41"/>
      <c r="KB179" s="41"/>
      <c r="KC179" s="41"/>
      <c r="KD179" s="41"/>
      <c r="KE179" s="41"/>
      <c r="KF179" s="41"/>
      <c r="KG179" s="41"/>
      <c r="KH179" s="41"/>
      <c r="KI179" s="41"/>
      <c r="KJ179" s="41"/>
      <c r="KK179" s="41"/>
      <c r="KL179" s="41"/>
      <c r="KM179" s="41"/>
      <c r="KN179" s="41"/>
      <c r="KO179" s="41"/>
      <c r="KP179" s="41"/>
      <c r="KQ179" s="41"/>
      <c r="KR179" s="41"/>
      <c r="KS179" s="41"/>
      <c r="KT179" s="41"/>
      <c r="KU179" s="41"/>
      <c r="KV179" s="41"/>
      <c r="KW179" s="41"/>
      <c r="KX179" s="41"/>
      <c r="KY179" s="41"/>
      <c r="KZ179" s="41"/>
      <c r="LA179" s="41"/>
      <c r="LB179" s="41"/>
      <c r="LC179" s="41"/>
      <c r="LD179" s="41"/>
      <c r="LE179" s="41"/>
      <c r="LF179" s="41"/>
      <c r="LG179" s="41"/>
      <c r="LH179" s="41"/>
      <c r="LI179" s="41"/>
      <c r="LJ179" s="41"/>
      <c r="LK179" s="41"/>
      <c r="LL179" s="41"/>
      <c r="LM179" s="41"/>
      <c r="LN179" s="41"/>
      <c r="LO179" s="41"/>
      <c r="LP179" s="41"/>
      <c r="LQ179" s="41"/>
      <c r="LR179" s="41"/>
      <c r="LS179" s="41"/>
      <c r="LT179" s="41"/>
      <c r="LU179" s="41"/>
      <c r="LV179" s="41"/>
      <c r="LW179" s="41"/>
      <c r="LX179" s="41"/>
      <c r="LY179" s="41"/>
      <c r="LZ179" s="41"/>
      <c r="MA179" s="41"/>
      <c r="MB179" s="41"/>
      <c r="MC179" s="41"/>
      <c r="MD179" s="41"/>
      <c r="ME179" s="41"/>
      <c r="MF179" s="41"/>
      <c r="MG179" s="41"/>
      <c r="MH179" s="41"/>
      <c r="MI179" s="41"/>
      <c r="MJ179" s="41"/>
      <c r="MK179" s="41"/>
      <c r="ML179" s="41"/>
      <c r="MM179" s="41"/>
      <c r="MN179" s="41"/>
      <c r="MO179" s="41"/>
      <c r="MP179" s="41"/>
      <c r="MQ179" s="41"/>
      <c r="MR179" s="41"/>
      <c r="MS179" s="41"/>
      <c r="MT179" s="41"/>
      <c r="MU179" s="41"/>
      <c r="MV179" s="41"/>
      <c r="MW179" s="41"/>
      <c r="MX179" s="41"/>
      <c r="MY179" s="41"/>
      <c r="MZ179" s="41"/>
      <c r="NA179" s="41"/>
      <c r="NB179" s="41"/>
      <c r="NC179" s="41"/>
      <c r="ND179" s="41"/>
      <c r="NE179" s="41"/>
      <c r="NF179" s="41"/>
      <c r="NG179" s="41"/>
      <c r="NH179" s="41"/>
      <c r="NI179" s="41"/>
      <c r="NJ179" s="41"/>
      <c r="NK179" s="41"/>
      <c r="NL179" s="41"/>
      <c r="NM179" s="41"/>
      <c r="NN179" s="41"/>
      <c r="NO179" s="41"/>
      <c r="NP179" s="41"/>
      <c r="NQ179" s="41"/>
      <c r="NR179" s="41"/>
      <c r="NS179" s="41"/>
      <c r="NT179" s="41"/>
      <c r="NU179" s="41"/>
      <c r="NV179" s="41"/>
      <c r="NW179" s="41"/>
      <c r="NX179" s="41"/>
      <c r="NY179" s="41"/>
      <c r="NZ179" s="41"/>
      <c r="OA179" s="41"/>
      <c r="OB179" s="41"/>
      <c r="OC179" s="41"/>
      <c r="OD179" s="41"/>
      <c r="OE179" s="41"/>
      <c r="OF179" s="41"/>
      <c r="OG179" s="41"/>
      <c r="OH179" s="41"/>
      <c r="OI179" s="41"/>
      <c r="OJ179" s="41"/>
      <c r="OK179" s="41"/>
      <c r="OL179" s="41"/>
      <c r="OM179" s="41"/>
      <c r="ON179" s="41"/>
      <c r="OO179" s="41"/>
      <c r="OP179" s="41"/>
      <c r="OQ179" s="41"/>
      <c r="OR179" s="41"/>
      <c r="OS179" s="41"/>
      <c r="OT179" s="41"/>
      <c r="OU179" s="41"/>
      <c r="OV179" s="41"/>
      <c r="OW179" s="41"/>
      <c r="OX179" s="41"/>
      <c r="OY179" s="41"/>
      <c r="OZ179" s="41"/>
      <c r="PA179" s="41"/>
      <c r="PB179" s="41"/>
      <c r="PC179" s="41"/>
      <c r="PD179" s="41"/>
      <c r="PE179" s="41"/>
      <c r="PF179" s="41"/>
      <c r="PG179" s="41"/>
      <c r="PH179" s="41"/>
      <c r="PI179" s="41"/>
      <c r="PJ179" s="41"/>
      <c r="PK179" s="41"/>
      <c r="PL179" s="41"/>
      <c r="PM179" s="41"/>
      <c r="PN179" s="41"/>
      <c r="PO179" s="41"/>
      <c r="PP179" s="41"/>
      <c r="PQ179" s="41"/>
      <c r="PR179" s="41"/>
      <c r="PS179" s="41"/>
      <c r="PT179" s="41"/>
      <c r="PU179" s="41"/>
      <c r="PV179" s="41"/>
      <c r="PW179" s="41"/>
      <c r="PX179" s="41"/>
      <c r="PY179" s="41"/>
      <c r="PZ179" s="41"/>
      <c r="QA179" s="41"/>
      <c r="QB179" s="41"/>
      <c r="QC179" s="41"/>
      <c r="QD179" s="41"/>
      <c r="QE179" s="41"/>
      <c r="QF179" s="41"/>
      <c r="QG179" s="41"/>
      <c r="QH179" s="41"/>
      <c r="QI179" s="41"/>
      <c r="QJ179" s="41"/>
      <c r="QK179" s="41"/>
      <c r="QL179" s="41"/>
      <c r="QM179" s="41"/>
      <c r="QN179" s="41"/>
      <c r="QO179" s="41"/>
      <c r="QP179" s="41"/>
      <c r="QQ179" s="41"/>
      <c r="QR179" s="41"/>
      <c r="QS179" s="41"/>
      <c r="QT179" s="41"/>
      <c r="QU179" s="41"/>
      <c r="QV179" s="41"/>
      <c r="QW179" s="41"/>
      <c r="QX179" s="41"/>
      <c r="QY179" s="41"/>
      <c r="QZ179" s="41"/>
      <c r="RA179" s="41"/>
      <c r="RB179" s="41"/>
      <c r="RC179" s="41"/>
      <c r="RD179" s="41"/>
      <c r="RE179" s="41"/>
      <c r="RF179" s="41"/>
      <c r="RG179" s="41"/>
      <c r="RH179" s="41"/>
      <c r="RI179" s="41"/>
      <c r="RJ179" s="41"/>
      <c r="RK179" s="41"/>
      <c r="RL179" s="41"/>
      <c r="RM179" s="41"/>
      <c r="RN179" s="41"/>
      <c r="RO179" s="41"/>
      <c r="RP179" s="41"/>
      <c r="RQ179" s="41"/>
      <c r="RR179" s="41"/>
      <c r="RS179" s="41"/>
      <c r="RT179" s="41"/>
      <c r="RU179" s="41"/>
      <c r="RV179" s="41"/>
      <c r="RW179" s="41"/>
      <c r="RX179" s="41"/>
      <c r="RY179" s="41"/>
      <c r="RZ179" s="41"/>
      <c r="SA179" s="41"/>
      <c r="SB179" s="41"/>
      <c r="SC179" s="41"/>
      <c r="SD179" s="41"/>
      <c r="SE179" s="41"/>
      <c r="SF179" s="41"/>
      <c r="SG179" s="41"/>
      <c r="SH179" s="41"/>
      <c r="SI179" s="41"/>
      <c r="SJ179" s="41"/>
      <c r="SK179" s="41"/>
      <c r="SL179" s="41"/>
      <c r="SM179" s="41"/>
      <c r="SN179" s="41"/>
      <c r="SO179" s="41"/>
      <c r="SP179" s="41"/>
      <c r="SQ179" s="41"/>
      <c r="SR179" s="41"/>
      <c r="SS179" s="41"/>
      <c r="ST179" s="41"/>
      <c r="SU179" s="41"/>
      <c r="SV179" s="41"/>
      <c r="SW179" s="41"/>
      <c r="SX179" s="41"/>
      <c r="SY179" s="41"/>
      <c r="SZ179" s="41"/>
      <c r="TA179" s="41"/>
      <c r="TB179" s="41"/>
      <c r="TC179" s="41"/>
      <c r="TD179" s="41"/>
      <c r="TE179" s="41"/>
      <c r="TF179" s="41"/>
      <c r="TG179" s="41"/>
      <c r="TH179" s="41"/>
      <c r="TI179" s="41"/>
      <c r="TJ179" s="41"/>
      <c r="TK179" s="41"/>
      <c r="TL179" s="41"/>
      <c r="TM179" s="41"/>
      <c r="TN179" s="41"/>
      <c r="TO179" s="41"/>
      <c r="TP179" s="41"/>
      <c r="TQ179" s="41"/>
      <c r="TR179" s="41"/>
      <c r="TS179" s="41"/>
      <c r="TT179" s="41"/>
      <c r="TU179" s="41"/>
      <c r="TV179" s="41"/>
      <c r="TW179" s="41"/>
      <c r="TX179" s="41"/>
      <c r="TY179" s="41"/>
      <c r="TZ179" s="41"/>
      <c r="UA179" s="41"/>
      <c r="UB179" s="41"/>
      <c r="UC179" s="41"/>
      <c r="UD179" s="41"/>
      <c r="UE179" s="41"/>
      <c r="UF179" s="41"/>
      <c r="UG179" s="41"/>
      <c r="UH179" s="41"/>
      <c r="UI179" s="41"/>
      <c r="UJ179" s="41"/>
      <c r="UK179" s="41"/>
      <c r="UL179" s="41"/>
      <c r="UM179" s="41"/>
      <c r="UN179" s="41"/>
      <c r="UO179" s="41"/>
      <c r="UP179" s="41"/>
      <c r="UQ179" s="41"/>
      <c r="UR179" s="41"/>
      <c r="US179" s="41"/>
      <c r="UT179" s="41"/>
      <c r="UU179" s="41"/>
      <c r="UV179" s="41"/>
      <c r="UW179" s="41"/>
      <c r="UX179" s="41"/>
      <c r="UY179" s="41"/>
      <c r="UZ179" s="41"/>
      <c r="VA179" s="41"/>
      <c r="VB179" s="41"/>
      <c r="VC179" s="41"/>
      <c r="VD179" s="41"/>
      <c r="VE179" s="41"/>
      <c r="VF179" s="41"/>
      <c r="VG179" s="41"/>
      <c r="VH179" s="41"/>
      <c r="VI179" s="41"/>
      <c r="VJ179" s="41"/>
      <c r="VK179" s="41"/>
      <c r="VL179" s="41"/>
      <c r="VM179" s="41"/>
      <c r="VN179" s="41"/>
      <c r="VO179" s="41"/>
      <c r="VP179" s="41"/>
      <c r="VQ179" s="41"/>
      <c r="VR179" s="41"/>
      <c r="VS179" s="41"/>
      <c r="VT179" s="41"/>
      <c r="VU179" s="41"/>
      <c r="VV179" s="41"/>
      <c r="VW179" s="41"/>
      <c r="VX179" s="41"/>
      <c r="VY179" s="41"/>
      <c r="VZ179" s="41"/>
      <c r="WA179" s="41"/>
      <c r="WB179" s="41"/>
      <c r="WC179" s="41"/>
      <c r="WD179" s="41"/>
      <c r="WE179" s="41"/>
      <c r="WF179" s="41"/>
      <c r="WG179" s="41"/>
      <c r="WH179" s="41"/>
      <c r="WI179" s="41"/>
      <c r="WJ179" s="41"/>
      <c r="WK179" s="41"/>
      <c r="WL179" s="41"/>
      <c r="WM179" s="41"/>
      <c r="WN179" s="41"/>
      <c r="WO179" s="41"/>
      <c r="WP179" s="41"/>
      <c r="WQ179" s="41"/>
      <c r="WR179" s="41"/>
      <c r="WS179" s="41"/>
      <c r="WT179" s="41"/>
      <c r="WU179" s="41"/>
      <c r="WV179" s="41"/>
      <c r="WW179" s="41"/>
      <c r="WX179" s="41"/>
      <c r="WY179" s="41"/>
      <c r="WZ179" s="41"/>
      <c r="XA179" s="41"/>
      <c r="XB179" s="41"/>
      <c r="XC179" s="41"/>
      <c r="XD179" s="41"/>
      <c r="XE179" s="41"/>
      <c r="XF179" s="41"/>
      <c r="XG179" s="41"/>
      <c r="XH179" s="41"/>
      <c r="XI179" s="41"/>
      <c r="XJ179" s="41"/>
      <c r="XK179" s="41"/>
      <c r="XL179" s="41"/>
      <c r="XM179" s="41"/>
      <c r="XN179" s="41"/>
      <c r="XO179" s="41"/>
      <c r="XP179" s="41"/>
      <c r="XQ179" s="41"/>
      <c r="XR179" s="41"/>
      <c r="XS179" s="41"/>
      <c r="XT179" s="41"/>
      <c r="XU179" s="41"/>
      <c r="XV179" s="41"/>
      <c r="XW179" s="41"/>
      <c r="XX179" s="41"/>
      <c r="XY179" s="41"/>
      <c r="XZ179" s="41"/>
      <c r="YA179" s="41"/>
      <c r="YB179" s="41"/>
      <c r="YC179" s="41"/>
      <c r="YD179" s="41"/>
      <c r="YE179" s="41"/>
      <c r="YF179" s="41"/>
      <c r="YG179" s="41"/>
      <c r="YH179" s="41"/>
      <c r="YI179" s="41"/>
      <c r="YJ179" s="41"/>
      <c r="YK179" s="41"/>
      <c r="YL179" s="41"/>
      <c r="YM179" s="41"/>
      <c r="YN179" s="41"/>
      <c r="YO179" s="41"/>
      <c r="YP179" s="41"/>
      <c r="YQ179" s="41"/>
      <c r="YR179" s="41"/>
      <c r="YS179" s="41"/>
      <c r="YT179" s="41"/>
      <c r="YU179" s="41"/>
      <c r="YV179" s="41"/>
      <c r="YW179" s="41"/>
      <c r="YX179" s="41"/>
      <c r="YY179" s="41"/>
      <c r="YZ179" s="41"/>
      <c r="ZA179" s="41"/>
      <c r="ZB179" s="41"/>
      <c r="ZC179" s="41"/>
      <c r="ZD179" s="41"/>
      <c r="ZE179" s="41"/>
      <c r="ZF179" s="41"/>
      <c r="ZG179" s="41"/>
      <c r="ZH179" s="41"/>
      <c r="ZI179" s="41"/>
      <c r="ZJ179" s="41"/>
      <c r="ZK179" s="41"/>
      <c r="ZL179" s="41"/>
      <c r="ZM179" s="41"/>
      <c r="ZN179" s="41"/>
      <c r="ZO179" s="41"/>
      <c r="ZP179" s="41"/>
      <c r="ZQ179" s="41"/>
      <c r="ZR179" s="41"/>
      <c r="ZS179" s="41"/>
      <c r="ZT179" s="41"/>
      <c r="ZU179" s="41"/>
      <c r="ZV179" s="41"/>
      <c r="ZW179" s="41"/>
      <c r="ZX179" s="41"/>
      <c r="ZY179" s="41"/>
      <c r="ZZ179" s="41"/>
      <c r="AAA179" s="41"/>
      <c r="AAB179" s="41"/>
      <c r="AAC179" s="41"/>
      <c r="AAD179" s="41"/>
      <c r="AAE179" s="41"/>
      <c r="AAF179" s="41"/>
      <c r="AAG179" s="41"/>
      <c r="AAH179" s="41"/>
      <c r="AAI179" s="41"/>
      <c r="AAJ179" s="41"/>
      <c r="AAK179" s="41"/>
      <c r="AAL179" s="41"/>
      <c r="AAM179" s="41"/>
      <c r="AAN179" s="41"/>
      <c r="AAO179" s="41"/>
      <c r="AAP179" s="41"/>
      <c r="AAQ179" s="41"/>
      <c r="AAR179" s="41"/>
      <c r="AAS179" s="41"/>
      <c r="AAT179" s="41"/>
      <c r="AAU179" s="41"/>
      <c r="AAV179" s="41"/>
      <c r="AAW179" s="41"/>
      <c r="AAX179" s="41"/>
      <c r="AAY179" s="41"/>
      <c r="AAZ179" s="41"/>
      <c r="ABA179" s="41"/>
      <c r="ABB179" s="41"/>
      <c r="ABC179" s="41"/>
      <c r="ABD179" s="41"/>
      <c r="ABE179" s="41"/>
      <c r="ABF179" s="41"/>
      <c r="ABG179" s="41"/>
      <c r="ABH179" s="41"/>
      <c r="ABI179" s="41"/>
      <c r="ABJ179" s="41"/>
      <c r="ABK179" s="41"/>
      <c r="ABL179" s="41"/>
      <c r="ABM179" s="41"/>
      <c r="ABN179" s="41"/>
      <c r="ABO179" s="41"/>
      <c r="ABP179" s="41"/>
      <c r="ABQ179" s="41"/>
      <c r="ABR179" s="41"/>
      <c r="ABS179" s="41"/>
      <c r="ABT179" s="41"/>
      <c r="ABU179" s="41"/>
      <c r="ABV179" s="41"/>
      <c r="ABW179" s="41"/>
      <c r="ABX179" s="41"/>
      <c r="ABY179" s="41"/>
      <c r="ABZ179" s="41"/>
      <c r="ACA179" s="41"/>
      <c r="ACB179" s="41"/>
      <c r="ACC179" s="41"/>
      <c r="ACD179" s="41"/>
      <c r="ACE179" s="41"/>
      <c r="ACF179" s="41"/>
      <c r="ACG179" s="41"/>
      <c r="ACH179" s="41"/>
      <c r="ACI179" s="41"/>
      <c r="ACJ179" s="41"/>
      <c r="ACK179" s="41"/>
      <c r="ACL179" s="41"/>
      <c r="ACM179" s="41"/>
      <c r="ACN179" s="41"/>
      <c r="ACO179" s="41"/>
      <c r="ACP179" s="41"/>
      <c r="ACQ179" s="41"/>
      <c r="ACR179" s="41"/>
      <c r="ACS179" s="41"/>
      <c r="ACT179" s="41"/>
      <c r="ACU179" s="41"/>
      <c r="ACV179" s="41"/>
      <c r="ACW179" s="41"/>
      <c r="ACX179" s="41"/>
      <c r="ACY179" s="41"/>
      <c r="ACZ179" s="41"/>
      <c r="ADA179" s="41"/>
      <c r="ADB179" s="41"/>
      <c r="ADC179" s="41"/>
      <c r="ADD179" s="41"/>
      <c r="ADE179" s="41"/>
      <c r="ADF179" s="41"/>
      <c r="ADG179" s="41"/>
      <c r="ADH179" s="41"/>
      <c r="ADI179" s="41"/>
      <c r="ADJ179" s="41"/>
      <c r="ADK179" s="41"/>
      <c r="ADL179" s="41"/>
      <c r="ADM179" s="41"/>
      <c r="ADN179" s="41"/>
      <c r="ADO179" s="41"/>
      <c r="ADP179" s="41"/>
      <c r="ADQ179" s="41"/>
      <c r="ADR179" s="41"/>
      <c r="ADS179" s="41"/>
      <c r="ADT179" s="41"/>
      <c r="ADU179" s="41"/>
      <c r="ADV179" s="41"/>
      <c r="ADW179" s="41"/>
      <c r="ADX179" s="41"/>
      <c r="ADY179" s="41"/>
      <c r="ADZ179" s="41"/>
      <c r="AEA179" s="41"/>
      <c r="AEB179" s="41"/>
      <c r="AEC179" s="41"/>
      <c r="AED179" s="41"/>
      <c r="AEE179" s="41"/>
      <c r="AEF179" s="41"/>
      <c r="AEG179" s="41"/>
      <c r="AEH179" s="41"/>
      <c r="AEI179" s="41"/>
      <c r="AEJ179" s="41"/>
      <c r="AEK179" s="41"/>
      <c r="AEL179" s="41"/>
      <c r="AEM179" s="41"/>
      <c r="AEN179" s="41"/>
      <c r="AEO179" s="41"/>
      <c r="AEP179" s="41"/>
      <c r="AEQ179" s="41"/>
      <c r="AER179" s="41"/>
      <c r="AES179" s="41"/>
      <c r="AET179" s="41"/>
      <c r="AEU179" s="41"/>
      <c r="AEV179" s="41"/>
      <c r="AEW179" s="41"/>
      <c r="AEX179" s="41"/>
      <c r="AEY179" s="41"/>
      <c r="AEZ179" s="41"/>
      <c r="AFA179" s="41"/>
      <c r="AFB179" s="41"/>
      <c r="AFC179" s="41"/>
      <c r="AFD179" s="41"/>
      <c r="AFE179" s="41"/>
      <c r="AFF179" s="41"/>
      <c r="AFG179" s="41"/>
      <c r="AFH179" s="41"/>
      <c r="AFI179" s="41"/>
      <c r="AFJ179" s="41"/>
      <c r="AFK179" s="41"/>
      <c r="AFL179" s="41"/>
      <c r="AFM179" s="41"/>
      <c r="AFN179" s="41"/>
      <c r="AFO179" s="41"/>
      <c r="AFP179" s="41"/>
      <c r="AFQ179" s="41"/>
      <c r="AFR179" s="41"/>
      <c r="AFS179" s="41"/>
      <c r="AFT179" s="41"/>
      <c r="AFU179" s="41"/>
      <c r="AFV179" s="41"/>
      <c r="AFW179" s="41"/>
      <c r="AFX179" s="41"/>
      <c r="AFY179" s="41"/>
      <c r="AFZ179" s="41"/>
      <c r="AGA179" s="41"/>
      <c r="AGB179" s="41"/>
      <c r="AGC179" s="41"/>
      <c r="AGD179" s="41"/>
      <c r="AGE179" s="41"/>
      <c r="AGF179" s="41"/>
      <c r="AGG179" s="41"/>
      <c r="AGH179" s="41"/>
      <c r="AGI179" s="41"/>
      <c r="AGJ179" s="41"/>
      <c r="AGK179" s="41"/>
      <c r="AGL179" s="41"/>
      <c r="AGM179" s="41"/>
      <c r="AGN179" s="41"/>
      <c r="AGO179" s="41"/>
      <c r="AGP179" s="41"/>
      <c r="AGQ179" s="41"/>
      <c r="AGR179" s="41"/>
      <c r="AGS179" s="41"/>
      <c r="AGT179" s="41"/>
      <c r="AGU179" s="41"/>
      <c r="AGV179" s="41"/>
      <c r="AGW179" s="41"/>
      <c r="AGX179" s="41"/>
      <c r="AGY179" s="41"/>
      <c r="AGZ179" s="41"/>
      <c r="AHA179" s="41"/>
      <c r="AHB179" s="41"/>
      <c r="AHC179" s="41"/>
      <c r="AHD179" s="41"/>
      <c r="AHE179" s="41"/>
      <c r="AHF179" s="41"/>
      <c r="AHG179" s="41"/>
      <c r="AHH179" s="41"/>
      <c r="AHI179" s="41"/>
      <c r="AHJ179" s="41"/>
      <c r="AHK179" s="41"/>
      <c r="AHL179" s="41"/>
      <c r="AHM179" s="41"/>
      <c r="AHN179" s="41"/>
      <c r="AHO179" s="41"/>
      <c r="AHP179" s="41"/>
      <c r="AHQ179" s="41"/>
      <c r="AHR179" s="41"/>
      <c r="AHS179" s="41"/>
      <c r="AHT179" s="41"/>
      <c r="AHU179" s="41"/>
      <c r="AHV179" s="41"/>
      <c r="AHW179" s="41"/>
      <c r="AHX179" s="41"/>
      <c r="AHY179" s="41"/>
      <c r="AHZ179" s="41"/>
      <c r="AIA179" s="41"/>
      <c r="AIB179" s="41"/>
      <c r="AIC179" s="41"/>
      <c r="AID179" s="41"/>
      <c r="AIE179" s="41"/>
      <c r="AIF179" s="41"/>
      <c r="AIG179" s="41"/>
      <c r="AIH179" s="41"/>
      <c r="AII179" s="41"/>
      <c r="AIJ179" s="41"/>
      <c r="AIK179" s="41"/>
      <c r="AIL179" s="41"/>
      <c r="AIM179" s="41"/>
      <c r="AIN179" s="41"/>
      <c r="AIO179" s="41"/>
      <c r="AIP179" s="41"/>
      <c r="AIQ179" s="41"/>
      <c r="AIR179" s="41"/>
      <c r="AIS179" s="41"/>
      <c r="AIT179" s="41"/>
      <c r="AIU179" s="41"/>
      <c r="AIV179" s="41"/>
      <c r="AIW179" s="41"/>
      <c r="AIX179" s="41"/>
      <c r="AIY179" s="41"/>
      <c r="AIZ179" s="41"/>
      <c r="AJA179" s="41"/>
      <c r="AJB179" s="41"/>
      <c r="AJC179" s="41"/>
      <c r="AJD179" s="41"/>
      <c r="AJE179" s="41"/>
      <c r="AJF179" s="41"/>
      <c r="AJG179" s="41"/>
      <c r="AJH179" s="41"/>
      <c r="AJI179" s="41"/>
      <c r="AJJ179" s="41"/>
      <c r="AJK179" s="41"/>
      <c r="AJL179" s="41"/>
      <c r="AJM179" s="41"/>
      <c r="AJN179" s="41"/>
      <c r="AJO179" s="41"/>
      <c r="AJP179" s="41"/>
      <c r="AJQ179" s="41"/>
      <c r="AJR179" s="41"/>
      <c r="AJS179" s="41"/>
      <c r="AJT179" s="41"/>
      <c r="AJU179" s="41"/>
      <c r="AJV179" s="41"/>
      <c r="AJW179" s="41"/>
      <c r="AJX179" s="41"/>
      <c r="AJY179" s="41"/>
      <c r="AJZ179" s="41"/>
      <c r="AKA179" s="41"/>
      <c r="AKB179" s="41"/>
      <c r="AKC179" s="41"/>
      <c r="AKD179" s="41"/>
      <c r="AKE179" s="41"/>
      <c r="AKF179" s="41"/>
      <c r="AKG179" s="41"/>
      <c r="AKH179" s="41"/>
      <c r="AKI179" s="41"/>
      <c r="AKJ179" s="41"/>
      <c r="AKK179" s="41"/>
      <c r="AKL179" s="41"/>
      <c r="AKM179" s="41"/>
      <c r="AKN179" s="41"/>
      <c r="AKO179" s="41"/>
      <c r="AKP179" s="41"/>
      <c r="AKQ179" s="41"/>
      <c r="AKR179" s="41"/>
      <c r="AKS179" s="41"/>
      <c r="AKT179" s="41"/>
      <c r="AKU179" s="41"/>
      <c r="AKV179" s="41"/>
      <c r="AKW179" s="41"/>
      <c r="AKX179" s="41"/>
      <c r="AKY179" s="41"/>
      <c r="AKZ179" s="41"/>
      <c r="ALA179" s="41"/>
      <c r="ALB179" s="41"/>
      <c r="ALC179" s="41"/>
      <c r="ALD179" s="41"/>
      <c r="ALE179" s="41"/>
      <c r="ALF179" s="41"/>
      <c r="ALG179" s="41"/>
      <c r="ALH179" s="41"/>
      <c r="ALI179" s="41"/>
      <c r="ALJ179" s="41"/>
      <c r="ALK179" s="41"/>
      <c r="ALL179" s="41"/>
      <c r="ALM179" s="41"/>
      <c r="ALN179" s="41"/>
      <c r="ALO179" s="41"/>
      <c r="ALP179" s="41"/>
      <c r="ALQ179" s="41"/>
      <c r="ALR179" s="41"/>
      <c r="ALS179" s="41"/>
      <c r="ALT179" s="41"/>
      <c r="ALU179" s="41"/>
      <c r="ALV179" s="41"/>
      <c r="ALW179" s="41"/>
      <c r="ALX179" s="41"/>
      <c r="ALY179" s="41"/>
      <c r="ALZ179" s="41"/>
      <c r="AMA179" s="41"/>
      <c r="AMB179" s="41"/>
      <c r="AMC179" s="41"/>
      <c r="AMD179" s="41"/>
      <c r="AME179" s="41"/>
      <c r="AMF179" s="41"/>
      <c r="AMG179" s="41"/>
      <c r="AMH179" s="41"/>
      <c r="AMI179" s="41"/>
      <c r="AMJ179" s="41"/>
      <c r="AMK179" s="41"/>
      <c r="AML179" s="41"/>
      <c r="AMM179" s="41"/>
      <c r="AMN179" s="41"/>
      <c r="AMO179" s="41"/>
      <c r="AMP179" s="41"/>
      <c r="AMQ179" s="41"/>
      <c r="AMR179" s="41"/>
      <c r="AMS179" s="41"/>
      <c r="AMT179" s="41"/>
      <c r="AMU179" s="41"/>
      <c r="AMV179" s="41"/>
      <c r="AMW179" s="41"/>
      <c r="AMX179" s="41"/>
      <c r="AMY179" s="41"/>
      <c r="AMZ179" s="41"/>
      <c r="ANA179" s="41"/>
      <c r="ANB179" s="41"/>
      <c r="ANC179" s="41"/>
      <c r="AND179" s="41"/>
      <c r="ANE179" s="41"/>
      <c r="ANF179" s="41"/>
      <c r="ANG179" s="41"/>
      <c r="ANH179" s="41"/>
      <c r="ANI179" s="41"/>
      <c r="ANJ179" s="41"/>
      <c r="ANK179" s="41"/>
      <c r="ANL179" s="41"/>
      <c r="ANM179" s="41"/>
      <c r="ANN179" s="41"/>
      <c r="ANO179" s="41"/>
      <c r="ANP179" s="41"/>
      <c r="ANQ179" s="41"/>
      <c r="ANR179" s="41"/>
      <c r="ANS179" s="41"/>
      <c r="ANT179" s="41"/>
      <c r="ANU179" s="41"/>
      <c r="ANV179" s="41"/>
      <c r="ANW179" s="41"/>
      <c r="ANX179" s="41"/>
      <c r="ANY179" s="41"/>
      <c r="ANZ179" s="41"/>
      <c r="AOA179" s="41"/>
      <c r="AOB179" s="41"/>
      <c r="AOC179" s="41"/>
      <c r="AOD179" s="41"/>
      <c r="AOE179" s="41"/>
      <c r="AOF179" s="41"/>
      <c r="AOG179" s="41"/>
      <c r="AOH179" s="41"/>
      <c r="AOI179" s="41"/>
      <c r="AOJ179" s="41"/>
      <c r="AOK179" s="41"/>
      <c r="AOL179" s="41"/>
      <c r="AOM179" s="41"/>
      <c r="AON179" s="41"/>
      <c r="AOO179" s="41"/>
      <c r="AOP179" s="41"/>
      <c r="AOQ179" s="41"/>
      <c r="AOR179" s="41"/>
      <c r="AOS179" s="41"/>
      <c r="AOT179" s="41"/>
      <c r="AOU179" s="41"/>
      <c r="AOV179" s="41"/>
      <c r="AOW179" s="41"/>
      <c r="AOX179" s="41"/>
      <c r="AOY179" s="41"/>
      <c r="AOZ179" s="41"/>
      <c r="APA179" s="41"/>
      <c r="APB179" s="41"/>
      <c r="APC179" s="41"/>
      <c r="APD179" s="41"/>
      <c r="APE179" s="41"/>
      <c r="APF179" s="41"/>
      <c r="APG179" s="41"/>
      <c r="APH179" s="41"/>
      <c r="API179" s="41"/>
      <c r="APJ179" s="41"/>
      <c r="APK179" s="41"/>
      <c r="APL179" s="41"/>
      <c r="APM179" s="41"/>
      <c r="APN179" s="41"/>
      <c r="APO179" s="41"/>
      <c r="APP179" s="41"/>
      <c r="APQ179" s="41"/>
      <c r="APR179" s="41"/>
      <c r="APS179" s="41"/>
      <c r="APT179" s="41"/>
      <c r="APU179" s="41"/>
      <c r="APV179" s="41"/>
      <c r="APW179" s="41"/>
      <c r="APX179" s="41"/>
      <c r="APY179" s="41"/>
      <c r="APZ179" s="41"/>
      <c r="AQA179" s="41"/>
      <c r="AQB179" s="41"/>
      <c r="AQC179" s="41"/>
      <c r="AQD179" s="41"/>
      <c r="AQE179" s="41"/>
      <c r="AQF179" s="41"/>
      <c r="AQG179" s="41"/>
      <c r="AQH179" s="41"/>
      <c r="AQI179" s="41"/>
      <c r="AQJ179" s="41"/>
      <c r="AQK179" s="41"/>
      <c r="AQL179" s="41"/>
      <c r="AQM179" s="41"/>
      <c r="AQN179" s="41"/>
      <c r="AQO179" s="41"/>
      <c r="AQP179" s="41"/>
      <c r="AQQ179" s="41"/>
      <c r="AQR179" s="41"/>
      <c r="AQS179" s="41"/>
      <c r="AQT179" s="41"/>
      <c r="AQU179" s="41"/>
      <c r="AQV179" s="41"/>
      <c r="AQW179" s="41"/>
      <c r="AQX179" s="41"/>
      <c r="AQY179" s="41"/>
      <c r="AQZ179" s="41"/>
      <c r="ARA179" s="41"/>
      <c r="ARB179" s="41"/>
      <c r="ARC179" s="41"/>
      <c r="ARD179" s="41"/>
      <c r="ARE179" s="41"/>
      <c r="ARF179" s="41"/>
      <c r="ARG179" s="41"/>
      <c r="ARH179" s="41"/>
      <c r="ARI179" s="41"/>
      <c r="ARJ179" s="41"/>
      <c r="ARK179" s="41"/>
      <c r="ARL179" s="41"/>
      <c r="ARM179" s="41"/>
      <c r="ARN179" s="41"/>
      <c r="ARO179" s="41"/>
      <c r="ARP179" s="41"/>
      <c r="ARQ179" s="41"/>
      <c r="ARR179" s="41"/>
      <c r="ARS179" s="41"/>
      <c r="ART179" s="41"/>
      <c r="ARU179" s="41"/>
      <c r="ARV179" s="41"/>
      <c r="ARW179" s="41"/>
      <c r="ARX179" s="41"/>
      <c r="ARY179" s="41"/>
      <c r="ARZ179" s="41"/>
      <c r="ASA179" s="41"/>
      <c r="ASB179" s="41"/>
      <c r="ASC179" s="41"/>
      <c r="ASD179" s="41"/>
      <c r="ASE179" s="41"/>
      <c r="ASF179" s="41"/>
      <c r="ASG179" s="41"/>
      <c r="ASH179" s="41"/>
      <c r="ASI179" s="41"/>
      <c r="ASJ179" s="41"/>
      <c r="ASK179" s="41"/>
      <c r="ASL179" s="41"/>
      <c r="ASM179" s="41"/>
      <c r="ASN179" s="41"/>
      <c r="ASO179" s="41"/>
      <c r="ASP179" s="41"/>
      <c r="ASQ179" s="41"/>
      <c r="ASR179" s="41"/>
      <c r="ASS179" s="41"/>
      <c r="AST179" s="41"/>
      <c r="ASU179" s="41"/>
      <c r="ASV179" s="41"/>
      <c r="ASW179" s="41"/>
      <c r="ASX179" s="41"/>
      <c r="ASY179" s="41"/>
      <c r="ASZ179" s="41"/>
      <c r="ATA179" s="41"/>
      <c r="ATB179" s="41"/>
      <c r="ATC179" s="41"/>
      <c r="ATD179" s="41"/>
      <c r="ATE179" s="41"/>
      <c r="ATF179" s="41"/>
      <c r="ATG179" s="41"/>
      <c r="ATH179" s="41"/>
      <c r="ATI179" s="41"/>
      <c r="ATJ179" s="41"/>
      <c r="ATK179" s="41"/>
      <c r="ATL179" s="41"/>
      <c r="ATM179" s="41"/>
      <c r="ATN179" s="41"/>
      <c r="ATO179" s="41"/>
      <c r="ATP179" s="41"/>
      <c r="ATQ179" s="41"/>
      <c r="ATR179" s="41"/>
      <c r="ATS179" s="41"/>
      <c r="ATT179" s="41"/>
      <c r="ATU179" s="41"/>
      <c r="ATV179" s="41"/>
      <c r="ATW179" s="41"/>
      <c r="ATX179" s="41"/>
      <c r="ATY179" s="41"/>
      <c r="ATZ179" s="41"/>
      <c r="AUA179" s="41"/>
      <c r="AUB179" s="41"/>
      <c r="AUC179" s="41"/>
      <c r="AUD179" s="41"/>
      <c r="AUE179" s="41"/>
      <c r="AUF179" s="41"/>
      <c r="AUG179" s="41"/>
      <c r="AUH179" s="41"/>
      <c r="AUI179" s="41"/>
      <c r="AUJ179" s="41"/>
      <c r="AUK179" s="41"/>
      <c r="AUL179" s="41"/>
      <c r="AUM179" s="41"/>
      <c r="AUN179" s="41"/>
      <c r="AUO179" s="41"/>
      <c r="AUP179" s="41"/>
      <c r="AUQ179" s="41"/>
      <c r="AUR179" s="41"/>
      <c r="AUS179" s="41"/>
      <c r="AUT179" s="41"/>
      <c r="AUU179" s="41"/>
      <c r="AUV179" s="41"/>
      <c r="AUW179" s="41"/>
      <c r="AUX179" s="41"/>
      <c r="AUY179" s="41"/>
      <c r="AUZ179" s="41"/>
      <c r="AVA179" s="41"/>
      <c r="AVB179" s="41"/>
      <c r="AVC179" s="41"/>
      <c r="AVD179" s="41"/>
      <c r="AVE179" s="41"/>
      <c r="AVF179" s="41"/>
      <c r="AVG179" s="41"/>
      <c r="AVH179" s="41"/>
      <c r="AVI179" s="41"/>
      <c r="AVJ179" s="41"/>
      <c r="AVK179" s="41"/>
      <c r="AVL179" s="41"/>
      <c r="AVM179" s="41"/>
      <c r="AVN179" s="41"/>
      <c r="AVO179" s="41"/>
      <c r="AVP179" s="41"/>
      <c r="AVQ179" s="41"/>
      <c r="AVR179" s="41"/>
      <c r="AVS179" s="41"/>
      <c r="AVT179" s="41"/>
      <c r="AVU179" s="41"/>
      <c r="AVV179" s="41"/>
      <c r="AVW179" s="41"/>
      <c r="AVX179" s="41"/>
      <c r="AVY179" s="41"/>
      <c r="AVZ179" s="41"/>
      <c r="AWA179" s="41"/>
      <c r="AWB179" s="41"/>
      <c r="AWC179" s="41"/>
      <c r="AWD179" s="41"/>
      <c r="AWE179" s="41"/>
      <c r="AWF179" s="41"/>
      <c r="AWG179" s="41"/>
      <c r="AWH179" s="41"/>
      <c r="AWI179" s="41"/>
      <c r="AWJ179" s="41"/>
      <c r="AWK179" s="41"/>
      <c r="AWL179" s="41"/>
      <c r="AWM179" s="41"/>
      <c r="AWN179" s="41"/>
      <c r="AWO179" s="41"/>
      <c r="AWP179" s="41"/>
      <c r="AWQ179" s="41"/>
      <c r="AWR179" s="41"/>
      <c r="AWS179" s="41"/>
      <c r="AWT179" s="41"/>
      <c r="AWU179" s="41"/>
      <c r="AWV179" s="41"/>
      <c r="AWW179" s="41"/>
      <c r="AWX179" s="41"/>
      <c r="AWY179" s="41"/>
      <c r="AWZ179" s="41"/>
      <c r="AXA179" s="41"/>
      <c r="AXB179" s="41"/>
      <c r="AXC179" s="41"/>
      <c r="AXD179" s="41"/>
      <c r="AXE179" s="41"/>
      <c r="AXF179" s="41"/>
      <c r="AXG179" s="41"/>
      <c r="AXH179" s="41"/>
      <c r="AXI179" s="41"/>
      <c r="AXJ179" s="41"/>
      <c r="AXK179" s="41"/>
      <c r="AXL179" s="41"/>
      <c r="AXM179" s="41"/>
      <c r="AXN179" s="41"/>
      <c r="AXO179" s="41"/>
      <c r="AXP179" s="41"/>
      <c r="AXQ179" s="41"/>
      <c r="AXR179" s="41"/>
      <c r="AXS179" s="41"/>
      <c r="AXT179" s="41"/>
      <c r="AXU179" s="41"/>
      <c r="AXV179" s="41"/>
      <c r="AXW179" s="41"/>
      <c r="AXX179" s="41"/>
      <c r="AXY179" s="41"/>
      <c r="AXZ179" s="41"/>
      <c r="AYA179" s="41"/>
      <c r="AYB179" s="41"/>
      <c r="AYC179" s="41"/>
      <c r="AYD179" s="41"/>
      <c r="AYE179" s="41"/>
      <c r="AYF179" s="41"/>
      <c r="AYG179" s="41"/>
      <c r="AYH179" s="41"/>
      <c r="AYI179" s="41"/>
      <c r="AYJ179" s="41"/>
      <c r="AYK179" s="41"/>
      <c r="AYL179" s="41"/>
      <c r="AYM179" s="41"/>
      <c r="AYN179" s="41"/>
      <c r="AYO179" s="41"/>
      <c r="AYP179" s="41"/>
      <c r="AYQ179" s="41"/>
      <c r="AYR179" s="41"/>
      <c r="AYS179" s="41"/>
      <c r="AYT179" s="41"/>
      <c r="AYU179" s="41"/>
      <c r="AYV179" s="41"/>
      <c r="AYW179" s="41"/>
      <c r="AYX179" s="41"/>
      <c r="AYY179" s="41"/>
      <c r="AYZ179" s="41"/>
      <c r="AZA179" s="41"/>
      <c r="AZB179" s="41"/>
      <c r="AZC179" s="41"/>
      <c r="AZD179" s="41"/>
      <c r="AZE179" s="41"/>
      <c r="AZF179" s="41"/>
      <c r="AZG179" s="41"/>
      <c r="AZH179" s="41"/>
      <c r="AZI179" s="41"/>
      <c r="AZJ179" s="41"/>
      <c r="AZK179" s="41"/>
      <c r="AZL179" s="41"/>
      <c r="AZM179" s="41"/>
      <c r="AZN179" s="41"/>
      <c r="AZO179" s="41"/>
      <c r="AZP179" s="41"/>
      <c r="AZQ179" s="41"/>
      <c r="AZR179" s="41"/>
      <c r="AZS179" s="41"/>
      <c r="AZT179" s="41"/>
      <c r="AZU179" s="41"/>
      <c r="AZV179" s="41"/>
      <c r="AZW179" s="41"/>
      <c r="AZX179" s="41"/>
      <c r="AZY179" s="41"/>
      <c r="AZZ179" s="41"/>
      <c r="BAA179" s="41"/>
      <c r="BAB179" s="41"/>
      <c r="BAC179" s="41"/>
      <c r="BAD179" s="41"/>
      <c r="BAE179" s="41"/>
      <c r="BAF179" s="41"/>
      <c r="BAG179" s="41"/>
      <c r="BAH179" s="41"/>
      <c r="BAI179" s="41"/>
      <c r="BAJ179" s="41"/>
      <c r="BAK179" s="41"/>
      <c r="BAL179" s="41"/>
      <c r="BAM179" s="41"/>
      <c r="BAN179" s="41"/>
      <c r="BAO179" s="41"/>
      <c r="BAP179" s="41"/>
      <c r="BAQ179" s="41"/>
      <c r="BAR179" s="41"/>
      <c r="BAS179" s="41"/>
      <c r="BAT179" s="41"/>
      <c r="BAU179" s="41"/>
      <c r="BAV179" s="41"/>
      <c r="BAW179" s="41"/>
      <c r="BAX179" s="41"/>
      <c r="BAY179" s="41"/>
      <c r="BAZ179" s="41"/>
      <c r="BBA179" s="41"/>
      <c r="BBB179" s="41"/>
      <c r="BBC179" s="41"/>
      <c r="BBD179" s="41"/>
      <c r="BBE179" s="41"/>
      <c r="BBF179" s="41"/>
      <c r="BBG179" s="41"/>
      <c r="BBH179" s="41"/>
      <c r="BBI179" s="41"/>
      <c r="BBJ179" s="41"/>
      <c r="BBK179" s="41"/>
      <c r="BBL179" s="41"/>
      <c r="BBM179" s="41"/>
      <c r="BBN179" s="41"/>
      <c r="BBO179" s="41"/>
      <c r="BBP179" s="41"/>
      <c r="BBQ179" s="41"/>
      <c r="BBR179" s="41"/>
      <c r="BBS179" s="41"/>
      <c r="BBT179" s="41"/>
      <c r="BBU179" s="41"/>
      <c r="BBV179" s="41"/>
      <c r="BBW179" s="41"/>
      <c r="BBX179" s="41"/>
      <c r="BBY179" s="41"/>
      <c r="BBZ179" s="41"/>
      <c r="BCA179" s="41"/>
      <c r="BCB179" s="41"/>
      <c r="BCC179" s="41"/>
      <c r="BCD179" s="41"/>
      <c r="BCE179" s="41"/>
      <c r="BCF179" s="41"/>
      <c r="BCG179" s="41"/>
      <c r="BCH179" s="41"/>
      <c r="BCI179" s="41"/>
      <c r="BCJ179" s="41"/>
      <c r="BCK179" s="41"/>
      <c r="BCL179" s="41"/>
      <c r="BCM179" s="41"/>
      <c r="BCN179" s="41"/>
      <c r="BCO179" s="41"/>
      <c r="BCP179" s="41"/>
      <c r="BCQ179" s="41"/>
      <c r="BCR179" s="41"/>
      <c r="BCS179" s="41"/>
      <c r="BCT179" s="41"/>
      <c r="BCU179" s="41"/>
      <c r="BCV179" s="41"/>
      <c r="BCW179" s="41"/>
      <c r="BCX179" s="41"/>
      <c r="BCY179" s="41"/>
      <c r="BCZ179" s="41"/>
      <c r="BDA179" s="41"/>
      <c r="BDB179" s="41"/>
      <c r="BDC179" s="41"/>
      <c r="BDD179" s="41"/>
      <c r="BDE179" s="41"/>
      <c r="BDF179" s="41"/>
      <c r="BDG179" s="41"/>
      <c r="BDH179" s="41"/>
      <c r="BDI179" s="41"/>
      <c r="BDJ179" s="41"/>
      <c r="BDK179" s="41"/>
      <c r="BDL179" s="41"/>
      <c r="BDM179" s="41"/>
      <c r="BDN179" s="41"/>
      <c r="BDO179" s="41"/>
      <c r="BDP179" s="41"/>
      <c r="BDQ179" s="41"/>
      <c r="BDR179" s="41"/>
      <c r="BDS179" s="41"/>
      <c r="BDT179" s="41"/>
      <c r="BDU179" s="41"/>
      <c r="BDV179" s="41"/>
      <c r="BDW179" s="41"/>
      <c r="BDX179" s="41"/>
      <c r="BDY179" s="41"/>
      <c r="BDZ179" s="41"/>
      <c r="BEA179" s="41"/>
      <c r="BEB179" s="41"/>
      <c r="BEC179" s="41"/>
      <c r="BED179" s="41"/>
      <c r="BEE179" s="41"/>
      <c r="BEF179" s="41"/>
      <c r="BEG179" s="41"/>
      <c r="BEH179" s="41"/>
      <c r="BEI179" s="41"/>
      <c r="BEJ179" s="41"/>
      <c r="BEK179" s="41"/>
      <c r="BEL179" s="41"/>
      <c r="BEM179" s="41"/>
      <c r="BEN179" s="41"/>
      <c r="BEO179" s="41"/>
      <c r="BEP179" s="41"/>
      <c r="BEQ179" s="41"/>
      <c r="BER179" s="41"/>
      <c r="BES179" s="41"/>
      <c r="BET179" s="41"/>
      <c r="BEU179" s="41"/>
      <c r="BEV179" s="41"/>
      <c r="BEW179" s="41"/>
      <c r="BEX179" s="41"/>
      <c r="BEY179" s="41"/>
      <c r="BEZ179" s="41"/>
      <c r="BFA179" s="41"/>
      <c r="BFB179" s="41"/>
      <c r="BFC179" s="41"/>
      <c r="BFD179" s="41"/>
      <c r="BFE179" s="41"/>
      <c r="BFF179" s="41"/>
      <c r="BFG179" s="41"/>
      <c r="BFH179" s="41"/>
      <c r="BFI179" s="41"/>
      <c r="BFJ179" s="41"/>
      <c r="BFK179" s="41"/>
      <c r="BFL179" s="41"/>
      <c r="BFM179" s="41"/>
      <c r="BFN179" s="41"/>
      <c r="BFO179" s="41"/>
      <c r="BFP179" s="41"/>
      <c r="BFQ179" s="41"/>
      <c r="BFR179" s="41"/>
      <c r="BFS179" s="41"/>
      <c r="BFT179" s="41"/>
      <c r="BFU179" s="41"/>
      <c r="BFV179" s="41"/>
      <c r="BFW179" s="41"/>
      <c r="BFX179" s="41"/>
      <c r="BFY179" s="41"/>
      <c r="BFZ179" s="41"/>
      <c r="BGA179" s="41"/>
      <c r="BGB179" s="41"/>
      <c r="BGC179" s="41"/>
      <c r="BGD179" s="41"/>
      <c r="BGE179" s="41"/>
      <c r="BGF179" s="41"/>
      <c r="BGG179" s="41"/>
      <c r="BGH179" s="41"/>
      <c r="BGI179" s="41"/>
      <c r="BGJ179" s="41"/>
      <c r="BGK179" s="41"/>
      <c r="BGL179" s="41"/>
      <c r="BGM179" s="41"/>
      <c r="BGN179" s="41"/>
      <c r="BGO179" s="41"/>
      <c r="BGP179" s="41"/>
      <c r="BGQ179" s="41"/>
      <c r="BGR179" s="41"/>
      <c r="BGS179" s="41"/>
      <c r="BGT179" s="41"/>
      <c r="BGU179" s="41"/>
      <c r="BGV179" s="41"/>
      <c r="BGW179" s="41"/>
      <c r="BGX179" s="41"/>
      <c r="BGY179" s="41"/>
      <c r="BGZ179" s="41"/>
      <c r="BHA179" s="41"/>
      <c r="BHB179" s="41"/>
      <c r="BHC179" s="41"/>
      <c r="BHD179" s="41"/>
      <c r="BHE179" s="41"/>
      <c r="BHF179" s="41"/>
      <c r="BHG179" s="41"/>
      <c r="BHH179" s="41"/>
      <c r="BHI179" s="41"/>
      <c r="BHJ179" s="41"/>
      <c r="BHK179" s="41"/>
      <c r="BHL179" s="41"/>
      <c r="BHM179" s="41"/>
      <c r="BHN179" s="41"/>
      <c r="BHO179" s="41"/>
      <c r="BHP179" s="41"/>
      <c r="BHQ179" s="41"/>
      <c r="BHR179" s="41"/>
      <c r="BHS179" s="41"/>
      <c r="BHT179" s="41"/>
      <c r="BHU179" s="41"/>
      <c r="BHV179" s="41"/>
      <c r="BHW179" s="41"/>
      <c r="BHX179" s="41"/>
      <c r="BHY179" s="41"/>
      <c r="BHZ179" s="41"/>
      <c r="BIA179" s="41"/>
      <c r="BIB179" s="41"/>
      <c r="BIC179" s="41"/>
      <c r="BID179" s="41"/>
      <c r="BIE179" s="41"/>
      <c r="BIF179" s="41"/>
      <c r="BIG179" s="41"/>
      <c r="BIH179" s="41"/>
      <c r="BII179" s="41"/>
      <c r="BIJ179" s="41"/>
      <c r="BIK179" s="41"/>
      <c r="BIL179" s="41"/>
      <c r="BIM179" s="41"/>
      <c r="BIN179" s="41"/>
      <c r="BIO179" s="41"/>
      <c r="BIP179" s="41"/>
      <c r="BIQ179" s="41"/>
      <c r="BIR179" s="41"/>
      <c r="BIS179" s="41"/>
      <c r="BIT179" s="41"/>
      <c r="BIU179" s="41"/>
      <c r="BIV179" s="41"/>
      <c r="BIW179" s="41"/>
      <c r="BIX179" s="41"/>
      <c r="BIY179" s="41"/>
      <c r="BIZ179" s="41"/>
      <c r="BJA179" s="41"/>
      <c r="BJB179" s="41"/>
      <c r="BJC179" s="41"/>
      <c r="BJD179" s="41"/>
      <c r="BJE179" s="41"/>
      <c r="BJF179" s="41"/>
      <c r="BJG179" s="41"/>
      <c r="BJH179" s="41"/>
      <c r="BJI179" s="41"/>
      <c r="BJJ179" s="41"/>
      <c r="BJK179" s="41"/>
      <c r="BJL179" s="41"/>
      <c r="BJM179" s="41"/>
      <c r="BJN179" s="41"/>
      <c r="BJO179" s="41"/>
      <c r="BJP179" s="41"/>
      <c r="BJQ179" s="41"/>
      <c r="BJR179" s="41"/>
      <c r="BJS179" s="41"/>
      <c r="BJT179" s="41"/>
      <c r="BJU179" s="41"/>
      <c r="BJV179" s="41"/>
      <c r="BJW179" s="41"/>
      <c r="BJX179" s="41"/>
      <c r="BJY179" s="41"/>
      <c r="BJZ179" s="41"/>
      <c r="BKA179" s="41"/>
      <c r="BKB179" s="41"/>
      <c r="BKC179" s="41"/>
      <c r="BKD179" s="41"/>
      <c r="BKE179" s="41"/>
      <c r="BKF179" s="41"/>
      <c r="BKG179" s="41"/>
      <c r="BKH179" s="41"/>
      <c r="BKI179" s="41"/>
      <c r="BKJ179" s="41"/>
      <c r="BKK179" s="41"/>
      <c r="BKL179" s="41"/>
      <c r="BKM179" s="41"/>
      <c r="BKN179" s="41"/>
      <c r="BKO179" s="41"/>
      <c r="BKP179" s="41"/>
      <c r="BKQ179" s="41"/>
      <c r="BKR179" s="41"/>
      <c r="BKS179" s="41"/>
      <c r="BKT179" s="41"/>
      <c r="BKU179" s="41"/>
      <c r="BKV179" s="41"/>
      <c r="BKW179" s="41"/>
      <c r="BKX179" s="41"/>
      <c r="BKY179" s="41"/>
      <c r="BKZ179" s="41"/>
      <c r="BLA179" s="41"/>
      <c r="BLB179" s="41"/>
      <c r="BLC179" s="41"/>
      <c r="BLD179" s="41"/>
      <c r="BLE179" s="41"/>
      <c r="BLF179" s="41"/>
      <c r="BLG179" s="41"/>
      <c r="BLH179" s="41"/>
      <c r="BLI179" s="41"/>
      <c r="BLJ179" s="41"/>
      <c r="BLK179" s="41"/>
      <c r="BLL179" s="41"/>
      <c r="BLM179" s="41"/>
      <c r="BLN179" s="41"/>
      <c r="BLO179" s="41"/>
      <c r="BLP179" s="41"/>
      <c r="BLQ179" s="41"/>
      <c r="BLR179" s="41"/>
      <c r="BLS179" s="41"/>
      <c r="BLT179" s="41"/>
      <c r="BLU179" s="41"/>
      <c r="BLV179" s="41"/>
      <c r="BLW179" s="41"/>
      <c r="BLX179" s="41"/>
      <c r="BLY179" s="41"/>
      <c r="BLZ179" s="41"/>
      <c r="BMA179" s="41"/>
      <c r="BMB179" s="41"/>
      <c r="BMC179" s="41"/>
      <c r="BMD179" s="41"/>
      <c r="BME179" s="41"/>
      <c r="BMF179" s="41"/>
      <c r="BMG179" s="41"/>
      <c r="BMH179" s="41"/>
      <c r="BMI179" s="41"/>
      <c r="BMJ179" s="41"/>
      <c r="BMK179" s="41"/>
      <c r="BML179" s="41"/>
      <c r="BMM179" s="41"/>
      <c r="BMN179" s="41"/>
      <c r="BMO179" s="41"/>
      <c r="BMP179" s="41"/>
      <c r="BMQ179" s="41"/>
      <c r="BMR179" s="41"/>
      <c r="BMS179" s="41"/>
      <c r="BMT179" s="41"/>
      <c r="BMU179" s="41"/>
      <c r="BMV179" s="41"/>
      <c r="BMW179" s="41"/>
      <c r="BMX179" s="41"/>
      <c r="BMY179" s="41"/>
      <c r="BMZ179" s="41"/>
      <c r="BNA179" s="41"/>
      <c r="BNB179" s="41"/>
      <c r="BNC179" s="41"/>
      <c r="BND179" s="41"/>
      <c r="BNE179" s="41"/>
      <c r="BNF179" s="41"/>
      <c r="BNG179" s="41"/>
      <c r="BNH179" s="41"/>
      <c r="BNI179" s="41"/>
      <c r="BNJ179" s="41"/>
      <c r="BNK179" s="41"/>
      <c r="BNL179" s="41"/>
      <c r="BNM179" s="41"/>
      <c r="BNN179" s="41"/>
      <c r="BNO179" s="41"/>
      <c r="BNP179" s="41"/>
      <c r="BNQ179" s="41"/>
      <c r="BNR179" s="41"/>
      <c r="BNS179" s="41"/>
      <c r="BNT179" s="41"/>
      <c r="BNU179" s="41"/>
      <c r="BNV179" s="41"/>
      <c r="BNW179" s="41"/>
      <c r="BNX179" s="41"/>
      <c r="BNY179" s="41"/>
      <c r="BNZ179" s="41"/>
      <c r="BOA179" s="41"/>
      <c r="BOB179" s="41"/>
      <c r="BOC179" s="41"/>
      <c r="BOD179" s="41"/>
      <c r="BOE179" s="41"/>
      <c r="BOF179" s="41"/>
      <c r="BOG179" s="41"/>
      <c r="BOH179" s="41"/>
      <c r="BOI179" s="41"/>
      <c r="BOJ179" s="41"/>
      <c r="BOK179" s="41"/>
      <c r="BOL179" s="41"/>
      <c r="BOM179" s="41"/>
      <c r="BON179" s="41"/>
      <c r="BOO179" s="41"/>
      <c r="BOP179" s="41"/>
      <c r="BOQ179" s="41"/>
      <c r="BOR179" s="41"/>
      <c r="BOS179" s="41"/>
      <c r="BOT179" s="41"/>
      <c r="BOU179" s="41"/>
      <c r="BOV179" s="41"/>
      <c r="BOW179" s="41"/>
      <c r="BOX179" s="41"/>
      <c r="BOY179" s="41"/>
      <c r="BOZ179" s="41"/>
      <c r="BPA179" s="41"/>
      <c r="BPB179" s="41"/>
      <c r="BPC179" s="41"/>
      <c r="BPD179" s="41"/>
      <c r="BPE179" s="41"/>
      <c r="BPF179" s="41"/>
      <c r="BPG179" s="41"/>
      <c r="BPH179" s="41"/>
      <c r="BPI179" s="41"/>
      <c r="BPJ179" s="41"/>
      <c r="BPK179" s="41"/>
      <c r="BPL179" s="41"/>
      <c r="BPM179" s="41"/>
      <c r="BPN179" s="41"/>
      <c r="BPO179" s="41"/>
      <c r="BPP179" s="41"/>
      <c r="BPQ179" s="41"/>
      <c r="BPR179" s="41"/>
      <c r="BPS179" s="41"/>
      <c r="BPT179" s="41"/>
      <c r="BPU179" s="41"/>
      <c r="BPV179" s="41"/>
      <c r="BPW179" s="41"/>
      <c r="BPX179" s="41"/>
      <c r="BPY179" s="41"/>
      <c r="BPZ179" s="41"/>
      <c r="BQA179" s="41"/>
      <c r="BQB179" s="41"/>
      <c r="BQC179" s="41"/>
      <c r="BQD179" s="41"/>
      <c r="BQE179" s="41"/>
      <c r="BQF179" s="41"/>
      <c r="BQG179" s="41"/>
      <c r="BQH179" s="41"/>
      <c r="BQI179" s="41"/>
      <c r="BQJ179" s="41"/>
      <c r="BQK179" s="41"/>
      <c r="BQL179" s="41"/>
      <c r="BQM179" s="41"/>
      <c r="BQN179" s="41"/>
      <c r="BQO179" s="41"/>
      <c r="BQP179" s="41"/>
      <c r="BQQ179" s="41"/>
      <c r="BQR179" s="41"/>
      <c r="BQS179" s="41"/>
      <c r="BQT179" s="41"/>
      <c r="BQU179" s="41"/>
      <c r="BQV179" s="41"/>
      <c r="BQW179" s="41"/>
      <c r="BQX179" s="41"/>
      <c r="BQY179" s="41"/>
      <c r="BQZ179" s="41"/>
      <c r="BRA179" s="41"/>
      <c r="BRB179" s="41"/>
      <c r="BRC179" s="41"/>
      <c r="BRD179" s="41"/>
      <c r="BRE179" s="41"/>
      <c r="BRF179" s="41"/>
      <c r="BRG179" s="41"/>
      <c r="BRH179" s="41"/>
      <c r="BRI179" s="41"/>
      <c r="BRJ179" s="41"/>
      <c r="BRK179" s="41"/>
      <c r="BRL179" s="41"/>
      <c r="BRM179" s="41"/>
      <c r="BRN179" s="41"/>
      <c r="BRO179" s="41"/>
      <c r="BRP179" s="41"/>
      <c r="BRQ179" s="41"/>
      <c r="BRR179" s="41"/>
      <c r="BRS179" s="41"/>
      <c r="BRT179" s="41"/>
      <c r="BRU179" s="41"/>
      <c r="BRV179" s="41"/>
      <c r="BRW179" s="41"/>
      <c r="BRX179" s="41"/>
      <c r="BRY179" s="41"/>
      <c r="BRZ179" s="41"/>
      <c r="BSA179" s="41"/>
      <c r="BSB179" s="41"/>
      <c r="BSC179" s="41"/>
      <c r="BSD179" s="41"/>
      <c r="BSE179" s="41"/>
      <c r="BSF179" s="41"/>
      <c r="BSG179" s="41"/>
      <c r="BSH179" s="41"/>
      <c r="BSI179" s="41"/>
      <c r="BSJ179" s="41"/>
      <c r="BSK179" s="41"/>
      <c r="BSL179" s="41"/>
      <c r="BSM179" s="41"/>
      <c r="BSN179" s="41"/>
      <c r="BSO179" s="41"/>
      <c r="BSP179" s="41"/>
      <c r="BSQ179" s="41"/>
      <c r="BSR179" s="41"/>
      <c r="BSS179" s="41"/>
      <c r="BST179" s="41"/>
      <c r="BSU179" s="41"/>
      <c r="BSV179" s="41"/>
      <c r="BSW179" s="41"/>
      <c r="BSX179" s="41"/>
      <c r="BSY179" s="41"/>
      <c r="BSZ179" s="41"/>
      <c r="BTA179" s="41"/>
      <c r="BTB179" s="41"/>
      <c r="BTC179" s="41"/>
      <c r="BTD179" s="41"/>
      <c r="BTE179" s="41"/>
      <c r="BTF179" s="41"/>
      <c r="BTG179" s="41"/>
      <c r="BTH179" s="41"/>
      <c r="BTI179" s="41"/>
      <c r="BTJ179" s="41"/>
      <c r="BTK179" s="41"/>
      <c r="BTL179" s="41"/>
      <c r="BTM179" s="41"/>
      <c r="BTN179" s="41"/>
      <c r="BTO179" s="41"/>
      <c r="BTP179" s="41"/>
      <c r="BTQ179" s="41"/>
      <c r="BTR179" s="41"/>
      <c r="BTS179" s="41"/>
      <c r="BTT179" s="41"/>
      <c r="BTU179" s="41"/>
      <c r="BTV179" s="41"/>
      <c r="BTW179" s="41"/>
      <c r="BTX179" s="41"/>
      <c r="BTY179" s="41"/>
      <c r="BTZ179" s="41"/>
      <c r="BUA179" s="41"/>
      <c r="BUB179" s="41"/>
      <c r="BUC179" s="41"/>
      <c r="BUD179" s="41"/>
      <c r="BUE179" s="41"/>
      <c r="BUF179" s="41"/>
      <c r="BUG179" s="41"/>
      <c r="BUH179" s="41"/>
      <c r="BUI179" s="41"/>
      <c r="BUJ179" s="41"/>
      <c r="BUK179" s="41"/>
      <c r="BUL179" s="41"/>
      <c r="BUM179" s="41"/>
      <c r="BUN179" s="41"/>
      <c r="BUO179" s="41"/>
      <c r="BUP179" s="41"/>
      <c r="BUQ179" s="41"/>
      <c r="BUR179" s="41"/>
      <c r="BUS179" s="41"/>
      <c r="BUT179" s="41"/>
      <c r="BUU179" s="41"/>
      <c r="BUV179" s="41"/>
      <c r="BUW179" s="41"/>
      <c r="BUX179" s="41"/>
      <c r="BUY179" s="41"/>
      <c r="BUZ179" s="41"/>
      <c r="BVA179" s="41"/>
      <c r="BVB179" s="41"/>
      <c r="BVC179" s="41"/>
      <c r="BVD179" s="41"/>
      <c r="BVE179" s="41"/>
      <c r="BVF179" s="41"/>
      <c r="BVG179" s="41"/>
      <c r="BVH179" s="41"/>
      <c r="BVI179" s="41"/>
      <c r="BVJ179" s="41"/>
      <c r="BVK179" s="41"/>
      <c r="BVL179" s="41"/>
      <c r="BVM179" s="41"/>
      <c r="BVN179" s="41"/>
      <c r="BVO179" s="41"/>
      <c r="BVP179" s="41"/>
      <c r="BVQ179" s="41"/>
      <c r="BVR179" s="41"/>
      <c r="BVS179" s="41"/>
      <c r="BVT179" s="41"/>
      <c r="BVU179" s="41"/>
      <c r="BVV179" s="41"/>
      <c r="BVW179" s="41"/>
      <c r="BVX179" s="41"/>
      <c r="BVY179" s="41"/>
      <c r="BVZ179" s="41"/>
      <c r="BWA179" s="41"/>
      <c r="BWB179" s="41"/>
      <c r="BWC179" s="41"/>
      <c r="BWD179" s="41"/>
      <c r="BWE179" s="41"/>
      <c r="BWF179" s="41"/>
      <c r="BWG179" s="41"/>
      <c r="BWH179" s="41"/>
      <c r="BWI179" s="41"/>
      <c r="BWJ179" s="41"/>
      <c r="BWK179" s="41"/>
      <c r="BWL179" s="41"/>
      <c r="BWM179" s="41"/>
      <c r="BWN179" s="41"/>
      <c r="BWO179" s="41"/>
      <c r="BWP179" s="41"/>
      <c r="BWQ179" s="41"/>
      <c r="BWR179" s="41"/>
      <c r="BWS179" s="41"/>
      <c r="BWT179" s="41"/>
      <c r="BWU179" s="41"/>
      <c r="BWV179" s="41"/>
      <c r="BWW179" s="41"/>
      <c r="BWX179" s="41"/>
      <c r="BWY179" s="41"/>
      <c r="BWZ179" s="41"/>
      <c r="BXA179" s="41"/>
      <c r="BXB179" s="41"/>
      <c r="BXC179" s="41"/>
      <c r="BXD179" s="41"/>
      <c r="BXE179" s="41"/>
      <c r="BXF179" s="41"/>
      <c r="BXG179" s="41"/>
      <c r="BXH179" s="41"/>
      <c r="BXI179" s="41"/>
      <c r="BXJ179" s="41"/>
      <c r="BXK179" s="41"/>
      <c r="BXL179" s="41"/>
      <c r="BXM179" s="41"/>
      <c r="BXN179" s="41"/>
      <c r="BXO179" s="41"/>
      <c r="BXP179" s="41"/>
      <c r="BXQ179" s="41"/>
      <c r="BXR179" s="41"/>
      <c r="BXS179" s="41"/>
      <c r="BXT179" s="41"/>
      <c r="BXU179" s="41"/>
      <c r="BXV179" s="41"/>
      <c r="BXW179" s="41"/>
      <c r="BXX179" s="41"/>
      <c r="BXY179" s="41"/>
      <c r="BXZ179" s="41"/>
      <c r="BYA179" s="41"/>
      <c r="BYB179" s="41"/>
      <c r="BYC179" s="41"/>
      <c r="BYD179" s="41"/>
      <c r="BYE179" s="41"/>
      <c r="BYF179" s="41"/>
      <c r="BYG179" s="41"/>
      <c r="BYH179" s="41"/>
      <c r="BYI179" s="41"/>
      <c r="BYJ179" s="41"/>
      <c r="BYK179" s="41"/>
      <c r="BYL179" s="41"/>
      <c r="BYM179" s="41"/>
      <c r="BYN179" s="41"/>
      <c r="BYO179" s="41"/>
      <c r="BYP179" s="41"/>
      <c r="BYQ179" s="41"/>
      <c r="BYR179" s="41"/>
      <c r="BYS179" s="41"/>
      <c r="BYT179" s="41"/>
      <c r="BYU179" s="41"/>
      <c r="BYV179" s="41"/>
      <c r="BYW179" s="41"/>
      <c r="BYX179" s="41"/>
      <c r="BYY179" s="41"/>
      <c r="BYZ179" s="41"/>
      <c r="BZA179" s="41"/>
      <c r="BZB179" s="41"/>
      <c r="BZC179" s="41"/>
      <c r="BZD179" s="41"/>
      <c r="BZE179" s="41"/>
      <c r="BZF179" s="41"/>
      <c r="BZG179" s="41"/>
      <c r="BZH179" s="41"/>
      <c r="BZI179" s="41"/>
      <c r="BZJ179" s="41"/>
      <c r="BZK179" s="41"/>
      <c r="BZL179" s="41"/>
      <c r="BZM179" s="41"/>
      <c r="BZN179" s="41"/>
      <c r="BZO179" s="41"/>
      <c r="BZP179" s="41"/>
      <c r="BZQ179" s="41"/>
      <c r="BZR179" s="41"/>
      <c r="BZS179" s="41"/>
      <c r="BZT179" s="41"/>
      <c r="BZU179" s="41"/>
      <c r="BZV179" s="41"/>
      <c r="BZW179" s="41"/>
      <c r="BZX179" s="41"/>
      <c r="BZY179" s="41"/>
      <c r="BZZ179" s="41"/>
      <c r="CAA179" s="41"/>
      <c r="CAB179" s="41"/>
      <c r="CAC179" s="41"/>
      <c r="CAD179" s="41"/>
      <c r="CAE179" s="41"/>
      <c r="CAF179" s="41"/>
      <c r="CAG179" s="41"/>
      <c r="CAH179" s="41"/>
      <c r="CAI179" s="41"/>
      <c r="CAJ179" s="41"/>
      <c r="CAK179" s="41"/>
      <c r="CAL179" s="41"/>
      <c r="CAM179" s="41"/>
      <c r="CAN179" s="41"/>
      <c r="CAO179" s="41"/>
      <c r="CAP179" s="41"/>
      <c r="CAQ179" s="41"/>
      <c r="CAR179" s="41"/>
      <c r="CAS179" s="41"/>
      <c r="CAT179" s="41"/>
      <c r="CAU179" s="41"/>
      <c r="CAV179" s="41"/>
      <c r="CAW179" s="41"/>
      <c r="CAX179" s="41"/>
      <c r="CAY179" s="41"/>
      <c r="CAZ179" s="41"/>
      <c r="CBA179" s="41"/>
      <c r="CBB179" s="41"/>
      <c r="CBC179" s="41"/>
      <c r="CBD179" s="41"/>
      <c r="CBE179" s="41"/>
      <c r="CBF179" s="41"/>
      <c r="CBG179" s="41"/>
      <c r="CBH179" s="41"/>
      <c r="CBI179" s="41"/>
      <c r="CBJ179" s="41"/>
      <c r="CBK179" s="41"/>
      <c r="CBL179" s="41"/>
      <c r="CBM179" s="41"/>
      <c r="CBN179" s="41"/>
      <c r="CBO179" s="41"/>
      <c r="CBP179" s="41"/>
      <c r="CBQ179" s="41"/>
      <c r="CBR179" s="41"/>
      <c r="CBS179" s="41"/>
      <c r="CBT179" s="41"/>
      <c r="CBU179" s="41"/>
      <c r="CBV179" s="41"/>
      <c r="CBW179" s="41"/>
      <c r="CBX179" s="41"/>
      <c r="CBY179" s="41"/>
      <c r="CBZ179" s="41"/>
      <c r="CCA179" s="41"/>
      <c r="CCB179" s="41"/>
      <c r="CCC179" s="41"/>
      <c r="CCD179" s="41"/>
      <c r="CCE179" s="41"/>
      <c r="CCF179" s="41"/>
      <c r="CCG179" s="41"/>
      <c r="CCH179" s="41"/>
      <c r="CCI179" s="41"/>
      <c r="CCJ179" s="41"/>
      <c r="CCK179" s="41"/>
      <c r="CCL179" s="41"/>
      <c r="CCM179" s="41"/>
      <c r="CCN179" s="41"/>
      <c r="CCO179" s="41"/>
      <c r="CCP179" s="41"/>
      <c r="CCQ179" s="41"/>
      <c r="CCR179" s="41"/>
      <c r="CCS179" s="41"/>
      <c r="CCT179" s="41"/>
      <c r="CCU179" s="41"/>
      <c r="CCV179" s="41"/>
      <c r="CCW179" s="41"/>
      <c r="CCX179" s="41"/>
      <c r="CCY179" s="41"/>
      <c r="CCZ179" s="41"/>
      <c r="CDA179" s="41"/>
      <c r="CDB179" s="41"/>
      <c r="CDC179" s="41"/>
      <c r="CDD179" s="41"/>
      <c r="CDE179" s="41"/>
      <c r="CDF179" s="41"/>
      <c r="CDG179" s="41"/>
      <c r="CDH179" s="41"/>
      <c r="CDI179" s="41"/>
      <c r="CDJ179" s="41"/>
      <c r="CDK179" s="41"/>
      <c r="CDL179" s="41"/>
      <c r="CDM179" s="41"/>
      <c r="CDN179" s="41"/>
      <c r="CDO179" s="41"/>
      <c r="CDP179" s="41"/>
      <c r="CDQ179" s="41"/>
      <c r="CDR179" s="41"/>
      <c r="CDS179" s="41"/>
      <c r="CDT179" s="41"/>
      <c r="CDU179" s="41"/>
      <c r="CDV179" s="41"/>
      <c r="CDW179" s="41"/>
      <c r="CDX179" s="41"/>
      <c r="CDY179" s="41"/>
      <c r="CDZ179" s="41"/>
      <c r="CEA179" s="41"/>
      <c r="CEB179" s="41"/>
      <c r="CEC179" s="41"/>
      <c r="CED179" s="41"/>
      <c r="CEE179" s="41"/>
      <c r="CEF179" s="41"/>
      <c r="CEG179" s="41"/>
      <c r="CEH179" s="41"/>
      <c r="CEI179" s="41"/>
      <c r="CEJ179" s="41"/>
      <c r="CEK179" s="41"/>
      <c r="CEL179" s="41"/>
      <c r="CEM179" s="41"/>
      <c r="CEN179" s="41"/>
      <c r="CEO179" s="41"/>
      <c r="CEP179" s="41"/>
      <c r="CEQ179" s="41"/>
      <c r="CER179" s="41"/>
      <c r="CES179" s="41"/>
      <c r="CET179" s="41"/>
      <c r="CEU179" s="41"/>
      <c r="CEV179" s="41"/>
      <c r="CEW179" s="41"/>
      <c r="CEX179" s="41"/>
      <c r="CEY179" s="41"/>
      <c r="CEZ179" s="41"/>
      <c r="CFA179" s="41"/>
      <c r="CFB179" s="41"/>
      <c r="CFC179" s="41"/>
      <c r="CFD179" s="41"/>
      <c r="CFE179" s="41"/>
      <c r="CFF179" s="41"/>
      <c r="CFG179" s="41"/>
      <c r="CFH179" s="41"/>
      <c r="CFI179" s="41"/>
      <c r="CFJ179" s="41"/>
      <c r="CFK179" s="41"/>
      <c r="CFL179" s="41"/>
      <c r="CFM179" s="41"/>
      <c r="CFN179" s="41"/>
      <c r="CFO179" s="41"/>
      <c r="CFP179" s="41"/>
      <c r="CFQ179" s="41"/>
      <c r="CFR179" s="41"/>
      <c r="CFS179" s="41"/>
      <c r="CFT179" s="41"/>
      <c r="CFU179" s="41"/>
      <c r="CFV179" s="41"/>
      <c r="CFW179" s="41"/>
      <c r="CFX179" s="41"/>
      <c r="CFY179" s="41"/>
      <c r="CFZ179" s="41"/>
      <c r="CGA179" s="41"/>
      <c r="CGB179" s="41"/>
      <c r="CGC179" s="41"/>
      <c r="CGD179" s="41"/>
      <c r="CGE179" s="41"/>
      <c r="CGF179" s="41"/>
      <c r="CGG179" s="41"/>
      <c r="CGH179" s="41"/>
      <c r="CGI179" s="41"/>
      <c r="CGJ179" s="41"/>
      <c r="CGK179" s="41"/>
      <c r="CGL179" s="41"/>
      <c r="CGM179" s="41"/>
      <c r="CGN179" s="41"/>
      <c r="CGO179" s="41"/>
      <c r="CGP179" s="41"/>
      <c r="CGQ179" s="41"/>
      <c r="CGR179" s="41"/>
      <c r="CGS179" s="41"/>
      <c r="CGT179" s="41"/>
      <c r="CGU179" s="41"/>
      <c r="CGV179" s="41"/>
      <c r="CGW179" s="41"/>
      <c r="CGX179" s="41"/>
      <c r="CGY179" s="41"/>
      <c r="CGZ179" s="41"/>
      <c r="CHA179" s="41"/>
      <c r="CHB179" s="41"/>
      <c r="CHC179" s="41"/>
      <c r="CHD179" s="41"/>
      <c r="CHE179" s="41"/>
      <c r="CHF179" s="41"/>
      <c r="CHG179" s="41"/>
      <c r="CHH179" s="41"/>
      <c r="CHI179" s="41"/>
      <c r="CHJ179" s="41"/>
      <c r="CHK179" s="41"/>
      <c r="CHL179" s="41"/>
      <c r="CHM179" s="41"/>
      <c r="CHN179" s="41"/>
      <c r="CHO179" s="41"/>
      <c r="CHP179" s="41"/>
      <c r="CHQ179" s="41"/>
      <c r="CHR179" s="41"/>
      <c r="CHS179" s="41"/>
      <c r="CHT179" s="41"/>
      <c r="CHU179" s="41"/>
      <c r="CHV179" s="41"/>
      <c r="CHW179" s="41"/>
      <c r="CHX179" s="41"/>
      <c r="CHY179" s="41"/>
      <c r="CHZ179" s="41"/>
      <c r="CIA179" s="41"/>
      <c r="CIB179" s="41"/>
      <c r="CIC179" s="41"/>
      <c r="CID179" s="41"/>
      <c r="CIE179" s="41"/>
      <c r="CIF179" s="41"/>
      <c r="CIG179" s="41"/>
      <c r="CIH179" s="41"/>
      <c r="CII179" s="41"/>
      <c r="CIJ179" s="41"/>
      <c r="CIK179" s="41"/>
      <c r="CIL179" s="41"/>
      <c r="CIM179" s="41"/>
      <c r="CIN179" s="41"/>
      <c r="CIO179" s="41"/>
      <c r="CIP179" s="41"/>
      <c r="CIQ179" s="41"/>
      <c r="CIR179" s="41"/>
      <c r="CIS179" s="41"/>
      <c r="CIT179" s="41"/>
      <c r="CIU179" s="41"/>
      <c r="CIV179" s="41"/>
      <c r="CIW179" s="41"/>
      <c r="CIX179" s="41"/>
      <c r="CIY179" s="41"/>
      <c r="CIZ179" s="41"/>
      <c r="CJA179" s="41"/>
      <c r="CJB179" s="41"/>
      <c r="CJC179" s="41"/>
      <c r="CJD179" s="41"/>
      <c r="CJE179" s="41"/>
      <c r="CJF179" s="41"/>
      <c r="CJG179" s="41"/>
      <c r="CJH179" s="41"/>
      <c r="CJI179" s="41"/>
      <c r="CJJ179" s="41"/>
      <c r="CJK179" s="41"/>
      <c r="CJL179" s="41"/>
      <c r="CJM179" s="41"/>
      <c r="CJN179" s="41"/>
      <c r="CJO179" s="41"/>
      <c r="CJP179" s="41"/>
      <c r="CJQ179" s="41"/>
      <c r="CJR179" s="41"/>
      <c r="CJS179" s="41"/>
      <c r="CJT179" s="41"/>
      <c r="CJU179" s="41"/>
      <c r="CJV179" s="41"/>
      <c r="CJW179" s="41"/>
      <c r="CJX179" s="41"/>
      <c r="CJY179" s="41"/>
      <c r="CJZ179" s="41"/>
      <c r="CKA179" s="41"/>
      <c r="CKB179" s="41"/>
      <c r="CKC179" s="41"/>
      <c r="CKD179" s="41"/>
      <c r="CKE179" s="41"/>
      <c r="CKF179" s="41"/>
      <c r="CKG179" s="41"/>
      <c r="CKH179" s="41"/>
      <c r="CKI179" s="41"/>
      <c r="CKJ179" s="41"/>
      <c r="CKK179" s="41"/>
      <c r="CKL179" s="41"/>
      <c r="CKM179" s="41"/>
      <c r="CKN179" s="41"/>
      <c r="CKO179" s="41"/>
      <c r="CKP179" s="41"/>
      <c r="CKQ179" s="41"/>
      <c r="CKR179" s="41"/>
      <c r="CKS179" s="41"/>
      <c r="CKT179" s="41"/>
      <c r="CKU179" s="41"/>
      <c r="CKV179" s="41"/>
      <c r="CKW179" s="41"/>
      <c r="CKX179" s="41"/>
      <c r="CKY179" s="41"/>
      <c r="CKZ179" s="41"/>
      <c r="CLA179" s="41"/>
      <c r="CLB179" s="41"/>
      <c r="CLC179" s="41"/>
      <c r="CLD179" s="41"/>
      <c r="CLE179" s="41"/>
      <c r="CLF179" s="41"/>
      <c r="CLG179" s="41"/>
      <c r="CLH179" s="41"/>
      <c r="CLI179" s="41"/>
      <c r="CLJ179" s="41"/>
      <c r="CLK179" s="41"/>
      <c r="CLL179" s="41"/>
      <c r="CLM179" s="41"/>
      <c r="CLN179" s="41"/>
      <c r="CLO179" s="41"/>
      <c r="CLP179" s="41"/>
      <c r="CLQ179" s="41"/>
      <c r="CLR179" s="41"/>
      <c r="CLS179" s="41"/>
      <c r="CLT179" s="41"/>
      <c r="CLU179" s="41"/>
      <c r="CLV179" s="41"/>
      <c r="CLW179" s="41"/>
      <c r="CLX179" s="41"/>
      <c r="CLY179" s="41"/>
      <c r="CLZ179" s="41"/>
      <c r="CMA179" s="41"/>
      <c r="CMB179" s="41"/>
      <c r="CMC179" s="41"/>
      <c r="CMD179" s="41"/>
      <c r="CME179" s="41"/>
      <c r="CMF179" s="41"/>
      <c r="CMG179" s="41"/>
      <c r="CMH179" s="41"/>
      <c r="CMI179" s="41"/>
      <c r="CMJ179" s="41"/>
      <c r="CMK179" s="41"/>
      <c r="CML179" s="41"/>
      <c r="CMM179" s="41"/>
      <c r="CMN179" s="41"/>
      <c r="CMO179" s="41"/>
      <c r="CMP179" s="41"/>
      <c r="CMQ179" s="41"/>
      <c r="CMR179" s="41"/>
      <c r="CMS179" s="41"/>
      <c r="CMT179" s="41"/>
      <c r="CMU179" s="41"/>
      <c r="CMV179" s="41"/>
      <c r="CMW179" s="41"/>
      <c r="CMX179" s="41"/>
      <c r="CMY179" s="41"/>
      <c r="CMZ179" s="41"/>
      <c r="CNA179" s="41"/>
      <c r="CNB179" s="41"/>
      <c r="CNC179" s="41"/>
      <c r="CND179" s="41"/>
      <c r="CNE179" s="41"/>
      <c r="CNF179" s="41"/>
      <c r="CNG179" s="41"/>
      <c r="CNH179" s="41"/>
      <c r="CNI179" s="41"/>
      <c r="CNJ179" s="41"/>
      <c r="CNK179" s="41"/>
      <c r="CNL179" s="41"/>
      <c r="CNM179" s="41"/>
      <c r="CNN179" s="41"/>
      <c r="CNO179" s="41"/>
      <c r="CNP179" s="41"/>
      <c r="CNQ179" s="41"/>
      <c r="CNR179" s="41"/>
      <c r="CNS179" s="41"/>
      <c r="CNT179" s="41"/>
      <c r="CNU179" s="41"/>
      <c r="CNV179" s="41"/>
      <c r="CNW179" s="41"/>
      <c r="CNX179" s="41"/>
      <c r="CNY179" s="41"/>
      <c r="CNZ179" s="41"/>
      <c r="COA179" s="41"/>
      <c r="COB179" s="41"/>
      <c r="COC179" s="41"/>
      <c r="COD179" s="41"/>
      <c r="COE179" s="41"/>
      <c r="COF179" s="41"/>
      <c r="COG179" s="41"/>
      <c r="COH179" s="41"/>
      <c r="COI179" s="41"/>
      <c r="COJ179" s="41"/>
      <c r="COK179" s="41"/>
      <c r="COL179" s="41"/>
      <c r="COM179" s="41"/>
      <c r="CON179" s="41"/>
      <c r="COO179" s="41"/>
      <c r="COP179" s="41"/>
      <c r="COQ179" s="41"/>
      <c r="COR179" s="41"/>
      <c r="COS179" s="41"/>
      <c r="COT179" s="41"/>
      <c r="COU179" s="41"/>
      <c r="COV179" s="41"/>
      <c r="COW179" s="41"/>
      <c r="COX179" s="41"/>
      <c r="COY179" s="41"/>
      <c r="COZ179" s="41"/>
      <c r="CPA179" s="41"/>
      <c r="CPB179" s="41"/>
      <c r="CPC179" s="41"/>
      <c r="CPD179" s="41"/>
      <c r="CPE179" s="41"/>
      <c r="CPF179" s="41"/>
      <c r="CPG179" s="41"/>
      <c r="CPH179" s="41"/>
      <c r="CPI179" s="41"/>
      <c r="CPJ179" s="41"/>
      <c r="CPK179" s="41"/>
      <c r="CPL179" s="41"/>
      <c r="CPM179" s="41"/>
      <c r="CPN179" s="41"/>
      <c r="CPO179" s="41"/>
      <c r="CPP179" s="41"/>
      <c r="CPQ179" s="41"/>
      <c r="CPR179" s="41"/>
      <c r="CPS179" s="41"/>
      <c r="CPT179" s="41"/>
      <c r="CPU179" s="41"/>
      <c r="CPV179" s="41"/>
      <c r="CPW179" s="41"/>
      <c r="CPX179" s="41"/>
      <c r="CPY179" s="41"/>
      <c r="CPZ179" s="41"/>
      <c r="CQA179" s="41"/>
      <c r="CQB179" s="41"/>
      <c r="CQC179" s="41"/>
      <c r="CQD179" s="41"/>
      <c r="CQE179" s="41"/>
      <c r="CQF179" s="41"/>
      <c r="CQG179" s="41"/>
      <c r="CQH179" s="41"/>
      <c r="CQI179" s="41"/>
      <c r="CQJ179" s="41"/>
      <c r="CQK179" s="41"/>
      <c r="CQL179" s="41"/>
      <c r="CQM179" s="41"/>
      <c r="CQN179" s="41"/>
      <c r="CQO179" s="41"/>
      <c r="CQP179" s="41"/>
      <c r="CQQ179" s="41"/>
      <c r="CQR179" s="41"/>
      <c r="CQS179" s="41"/>
      <c r="CQT179" s="41"/>
      <c r="CQU179" s="41"/>
      <c r="CQV179" s="41"/>
      <c r="CQW179" s="41"/>
      <c r="CQX179" s="41"/>
      <c r="CQY179" s="41"/>
      <c r="CQZ179" s="41"/>
      <c r="CRA179" s="41"/>
      <c r="CRB179" s="41"/>
      <c r="CRC179" s="41"/>
      <c r="CRD179" s="41"/>
      <c r="CRE179" s="41"/>
      <c r="CRF179" s="41"/>
      <c r="CRG179" s="41"/>
      <c r="CRH179" s="41"/>
      <c r="CRI179" s="41"/>
      <c r="CRJ179" s="41"/>
      <c r="CRK179" s="41"/>
      <c r="CRL179" s="41"/>
      <c r="CRM179" s="41"/>
      <c r="CRN179" s="41"/>
      <c r="CRO179" s="41"/>
      <c r="CRP179" s="41"/>
      <c r="CRQ179" s="41"/>
      <c r="CRR179" s="41"/>
      <c r="CRS179" s="41"/>
      <c r="CRT179" s="41"/>
      <c r="CRU179" s="41"/>
      <c r="CRV179" s="41"/>
      <c r="CRW179" s="41"/>
      <c r="CRX179" s="41"/>
      <c r="CRY179" s="41"/>
      <c r="CRZ179" s="41"/>
      <c r="CSA179" s="41"/>
      <c r="CSB179" s="41"/>
      <c r="CSC179" s="41"/>
      <c r="CSD179" s="41"/>
      <c r="CSE179" s="41"/>
      <c r="CSF179" s="41"/>
      <c r="CSG179" s="41"/>
      <c r="CSH179" s="41"/>
      <c r="CSI179" s="41"/>
      <c r="CSJ179" s="41"/>
      <c r="CSK179" s="41"/>
      <c r="CSL179" s="41"/>
      <c r="CSM179" s="41"/>
      <c r="CSN179" s="41"/>
      <c r="CSO179" s="41"/>
      <c r="CSP179" s="41"/>
      <c r="CSQ179" s="41"/>
      <c r="CSR179" s="41"/>
      <c r="CSS179" s="41"/>
      <c r="CST179" s="41"/>
      <c r="CSU179" s="41"/>
      <c r="CSV179" s="41"/>
      <c r="CSW179" s="41"/>
      <c r="CSX179" s="41"/>
      <c r="CSY179" s="41"/>
      <c r="CSZ179" s="41"/>
      <c r="CTA179" s="41"/>
      <c r="CTB179" s="41"/>
      <c r="CTC179" s="41"/>
      <c r="CTD179" s="41"/>
      <c r="CTE179" s="41"/>
      <c r="CTF179" s="41"/>
      <c r="CTG179" s="41"/>
      <c r="CTH179" s="41"/>
      <c r="CTI179" s="41"/>
      <c r="CTJ179" s="41"/>
      <c r="CTK179" s="41"/>
      <c r="CTL179" s="41"/>
      <c r="CTM179" s="41"/>
      <c r="CTN179" s="41"/>
      <c r="CTO179" s="41"/>
      <c r="CTP179" s="41"/>
      <c r="CTQ179" s="41"/>
      <c r="CTR179" s="41"/>
      <c r="CTS179" s="41"/>
      <c r="CTT179" s="41"/>
      <c r="CTU179" s="41"/>
      <c r="CTV179" s="41"/>
      <c r="CTW179" s="41"/>
      <c r="CTX179" s="41"/>
      <c r="CTY179" s="41"/>
      <c r="CTZ179" s="41"/>
      <c r="CUA179" s="41"/>
      <c r="CUB179" s="41"/>
      <c r="CUC179" s="41"/>
      <c r="CUD179" s="41"/>
      <c r="CUE179" s="41"/>
      <c r="CUF179" s="41"/>
      <c r="CUG179" s="41"/>
      <c r="CUH179" s="41"/>
      <c r="CUI179" s="41"/>
      <c r="CUJ179" s="41"/>
      <c r="CUK179" s="41"/>
      <c r="CUL179" s="41"/>
      <c r="CUM179" s="41"/>
      <c r="CUN179" s="41"/>
      <c r="CUO179" s="41"/>
      <c r="CUP179" s="41"/>
      <c r="CUQ179" s="41"/>
      <c r="CUR179" s="41"/>
      <c r="CUS179" s="41"/>
      <c r="CUT179" s="41"/>
      <c r="CUU179" s="41"/>
      <c r="CUV179" s="41"/>
      <c r="CUW179" s="41"/>
      <c r="CUX179" s="41"/>
      <c r="CUY179" s="41"/>
      <c r="CUZ179" s="41"/>
      <c r="CVA179" s="41"/>
      <c r="CVB179" s="41"/>
      <c r="CVC179" s="41"/>
      <c r="CVD179" s="41"/>
      <c r="CVE179" s="41"/>
      <c r="CVF179" s="41"/>
      <c r="CVG179" s="41"/>
      <c r="CVH179" s="41"/>
      <c r="CVI179" s="41"/>
      <c r="CVJ179" s="41"/>
      <c r="CVK179" s="41"/>
      <c r="CVL179" s="41"/>
      <c r="CVM179" s="41"/>
      <c r="CVN179" s="41"/>
      <c r="CVO179" s="41"/>
      <c r="CVP179" s="41"/>
      <c r="CVQ179" s="41"/>
      <c r="CVR179" s="41"/>
      <c r="CVS179" s="41"/>
      <c r="CVT179" s="41"/>
      <c r="CVU179" s="41"/>
      <c r="CVV179" s="41"/>
      <c r="CVW179" s="41"/>
      <c r="CVX179" s="41"/>
      <c r="CVY179" s="41"/>
      <c r="CVZ179" s="41"/>
      <c r="CWA179" s="41"/>
      <c r="CWB179" s="41"/>
      <c r="CWC179" s="41"/>
      <c r="CWD179" s="41"/>
      <c r="CWE179" s="41"/>
      <c r="CWF179" s="41"/>
      <c r="CWG179" s="41"/>
      <c r="CWH179" s="41"/>
      <c r="CWI179" s="41"/>
      <c r="CWJ179" s="41"/>
      <c r="CWK179" s="41"/>
      <c r="CWL179" s="41"/>
      <c r="CWM179" s="41"/>
      <c r="CWN179" s="41"/>
      <c r="CWO179" s="41"/>
      <c r="CWP179" s="41"/>
      <c r="CWQ179" s="41"/>
      <c r="CWR179" s="41"/>
      <c r="CWS179" s="41"/>
      <c r="CWT179" s="41"/>
      <c r="CWU179" s="41"/>
      <c r="CWV179" s="41"/>
      <c r="CWW179" s="41"/>
      <c r="CWX179" s="41"/>
      <c r="CWY179" s="41"/>
      <c r="CWZ179" s="41"/>
      <c r="CXA179" s="41"/>
      <c r="CXB179" s="41"/>
      <c r="CXC179" s="41"/>
      <c r="CXD179" s="41"/>
      <c r="CXE179" s="41"/>
      <c r="CXF179" s="41"/>
      <c r="CXG179" s="41"/>
      <c r="CXH179" s="41"/>
      <c r="CXI179" s="41"/>
      <c r="CXJ179" s="41"/>
      <c r="CXK179" s="41"/>
      <c r="CXL179" s="41"/>
      <c r="CXM179" s="41"/>
      <c r="CXN179" s="41"/>
      <c r="CXO179" s="41"/>
      <c r="CXP179" s="41"/>
      <c r="CXQ179" s="41"/>
      <c r="CXR179" s="41"/>
      <c r="CXS179" s="41"/>
      <c r="CXT179" s="41"/>
      <c r="CXU179" s="41"/>
      <c r="CXV179" s="41"/>
      <c r="CXW179" s="41"/>
      <c r="CXX179" s="41"/>
      <c r="CXY179" s="41"/>
      <c r="CXZ179" s="41"/>
      <c r="CYA179" s="41"/>
      <c r="CYB179" s="41"/>
      <c r="CYC179" s="41"/>
      <c r="CYD179" s="41"/>
      <c r="CYE179" s="41"/>
      <c r="CYF179" s="41"/>
      <c r="CYG179" s="41"/>
      <c r="CYH179" s="41"/>
      <c r="CYI179" s="41"/>
      <c r="CYJ179" s="41"/>
      <c r="CYK179" s="41"/>
      <c r="CYL179" s="41"/>
      <c r="CYM179" s="41"/>
      <c r="CYN179" s="41"/>
      <c r="CYO179" s="41"/>
      <c r="CYP179" s="41"/>
      <c r="CYQ179" s="41"/>
      <c r="CYR179" s="41"/>
      <c r="CYS179" s="41"/>
      <c r="CYT179" s="41"/>
      <c r="CYU179" s="41"/>
      <c r="CYV179" s="41"/>
      <c r="CYW179" s="41"/>
      <c r="CYX179" s="41"/>
      <c r="CYY179" s="41"/>
      <c r="CYZ179" s="41"/>
      <c r="CZA179" s="41"/>
      <c r="CZB179" s="41"/>
      <c r="CZC179" s="41"/>
      <c r="CZD179" s="41"/>
      <c r="CZE179" s="41"/>
      <c r="CZF179" s="41"/>
      <c r="CZG179" s="41"/>
      <c r="CZH179" s="41"/>
      <c r="CZI179" s="41"/>
      <c r="CZJ179" s="41"/>
      <c r="CZK179" s="41"/>
      <c r="CZL179" s="41"/>
      <c r="CZM179" s="41"/>
      <c r="CZN179" s="41"/>
      <c r="CZO179" s="41"/>
      <c r="CZP179" s="41"/>
      <c r="CZQ179" s="41"/>
      <c r="CZR179" s="41"/>
      <c r="CZS179" s="41"/>
      <c r="CZT179" s="41"/>
      <c r="CZU179" s="41"/>
      <c r="CZV179" s="41"/>
      <c r="CZW179" s="41"/>
      <c r="CZX179" s="41"/>
      <c r="CZY179" s="41"/>
      <c r="CZZ179" s="41"/>
      <c r="DAA179" s="41"/>
      <c r="DAB179" s="41"/>
      <c r="DAC179" s="41"/>
      <c r="DAD179" s="41"/>
      <c r="DAE179" s="41"/>
      <c r="DAF179" s="41"/>
      <c r="DAG179" s="41"/>
      <c r="DAH179" s="41"/>
      <c r="DAI179" s="41"/>
      <c r="DAJ179" s="41"/>
      <c r="DAK179" s="41"/>
      <c r="DAL179" s="41"/>
      <c r="DAM179" s="41"/>
      <c r="DAN179" s="41"/>
      <c r="DAO179" s="41"/>
      <c r="DAP179" s="41"/>
      <c r="DAQ179" s="41"/>
      <c r="DAR179" s="41"/>
      <c r="DAS179" s="41"/>
      <c r="DAT179" s="41"/>
      <c r="DAU179" s="41"/>
      <c r="DAV179" s="41"/>
      <c r="DAW179" s="41"/>
      <c r="DAX179" s="41"/>
      <c r="DAY179" s="41"/>
      <c r="DAZ179" s="41"/>
      <c r="DBA179" s="41"/>
      <c r="DBB179" s="41"/>
      <c r="DBC179" s="41"/>
      <c r="DBD179" s="41"/>
      <c r="DBE179" s="41"/>
      <c r="DBF179" s="41"/>
      <c r="DBG179" s="41"/>
      <c r="DBH179" s="41"/>
      <c r="DBI179" s="41"/>
      <c r="DBJ179" s="41"/>
      <c r="DBK179" s="41"/>
      <c r="DBL179" s="41"/>
      <c r="DBM179" s="41"/>
      <c r="DBN179" s="41"/>
      <c r="DBO179" s="41"/>
      <c r="DBP179" s="41"/>
      <c r="DBQ179" s="41"/>
      <c r="DBR179" s="41"/>
      <c r="DBS179" s="41"/>
      <c r="DBT179" s="41"/>
      <c r="DBU179" s="41"/>
      <c r="DBV179" s="41"/>
      <c r="DBW179" s="41"/>
      <c r="DBX179" s="41"/>
      <c r="DBY179" s="41"/>
      <c r="DBZ179" s="41"/>
      <c r="DCA179" s="41"/>
      <c r="DCB179" s="41"/>
      <c r="DCC179" s="41"/>
      <c r="DCD179" s="41"/>
      <c r="DCE179" s="41"/>
      <c r="DCF179" s="41"/>
      <c r="DCG179" s="41"/>
      <c r="DCH179" s="41"/>
      <c r="DCI179" s="41"/>
      <c r="DCJ179" s="41"/>
      <c r="DCK179" s="41"/>
      <c r="DCL179" s="41"/>
      <c r="DCM179" s="41"/>
      <c r="DCN179" s="41"/>
      <c r="DCO179" s="41"/>
      <c r="DCP179" s="41"/>
      <c r="DCQ179" s="41"/>
      <c r="DCR179" s="41"/>
      <c r="DCS179" s="41"/>
      <c r="DCT179" s="41"/>
      <c r="DCU179" s="41"/>
      <c r="DCV179" s="41"/>
      <c r="DCW179" s="41"/>
      <c r="DCX179" s="41"/>
      <c r="DCY179" s="41"/>
      <c r="DCZ179" s="41"/>
      <c r="DDA179" s="41"/>
      <c r="DDB179" s="41"/>
      <c r="DDC179" s="41"/>
      <c r="DDD179" s="41"/>
      <c r="DDE179" s="41"/>
      <c r="DDF179" s="41"/>
      <c r="DDG179" s="41"/>
      <c r="DDH179" s="41"/>
      <c r="DDI179" s="41"/>
      <c r="DDJ179" s="41"/>
      <c r="DDK179" s="41"/>
      <c r="DDL179" s="41"/>
      <c r="DDM179" s="41"/>
      <c r="DDN179" s="41"/>
      <c r="DDO179" s="41"/>
      <c r="DDP179" s="41"/>
      <c r="DDQ179" s="41"/>
      <c r="DDR179" s="41"/>
      <c r="DDS179" s="41"/>
      <c r="DDT179" s="41"/>
      <c r="DDU179" s="41"/>
      <c r="DDV179" s="41"/>
      <c r="DDW179" s="41"/>
      <c r="DDX179" s="41"/>
      <c r="DDY179" s="41"/>
      <c r="DDZ179" s="41"/>
      <c r="DEA179" s="41"/>
      <c r="DEB179" s="41"/>
      <c r="DEC179" s="41"/>
      <c r="DED179" s="41"/>
      <c r="DEE179" s="41"/>
      <c r="DEF179" s="41"/>
      <c r="DEG179" s="41"/>
      <c r="DEH179" s="41"/>
      <c r="DEI179" s="41"/>
      <c r="DEJ179" s="41"/>
      <c r="DEK179" s="41"/>
      <c r="DEL179" s="41"/>
      <c r="DEM179" s="41"/>
      <c r="DEN179" s="41"/>
      <c r="DEO179" s="41"/>
      <c r="DEP179" s="41"/>
      <c r="DEQ179" s="41"/>
      <c r="DER179" s="41"/>
      <c r="DES179" s="41"/>
      <c r="DET179" s="41"/>
      <c r="DEU179" s="41"/>
      <c r="DEV179" s="41"/>
      <c r="DEW179" s="41"/>
      <c r="DEX179" s="41"/>
      <c r="DEY179" s="41"/>
      <c r="DEZ179" s="41"/>
      <c r="DFA179" s="41"/>
      <c r="DFB179" s="41"/>
      <c r="DFC179" s="41"/>
      <c r="DFD179" s="41"/>
      <c r="DFE179" s="41"/>
      <c r="DFF179" s="41"/>
      <c r="DFG179" s="41"/>
      <c r="DFH179" s="41"/>
      <c r="DFI179" s="41"/>
      <c r="DFJ179" s="41"/>
      <c r="DFK179" s="41"/>
      <c r="DFL179" s="41"/>
      <c r="DFM179" s="41"/>
      <c r="DFN179" s="41"/>
      <c r="DFO179" s="41"/>
      <c r="DFP179" s="41"/>
      <c r="DFQ179" s="41"/>
      <c r="DFR179" s="41"/>
      <c r="DFS179" s="41"/>
      <c r="DFT179" s="41"/>
      <c r="DFU179" s="41"/>
      <c r="DFV179" s="41"/>
      <c r="DFW179" s="41"/>
      <c r="DFX179" s="41"/>
      <c r="DFY179" s="41"/>
      <c r="DFZ179" s="41"/>
      <c r="DGA179" s="41"/>
      <c r="DGB179" s="41"/>
      <c r="DGC179" s="41"/>
      <c r="DGD179" s="41"/>
      <c r="DGE179" s="41"/>
      <c r="DGF179" s="41"/>
      <c r="DGG179" s="41"/>
      <c r="DGH179" s="41"/>
      <c r="DGI179" s="41"/>
      <c r="DGJ179" s="41"/>
      <c r="DGK179" s="41"/>
      <c r="DGL179" s="41"/>
      <c r="DGM179" s="41"/>
      <c r="DGN179" s="41"/>
      <c r="DGO179" s="41"/>
      <c r="DGP179" s="41"/>
      <c r="DGQ179" s="41"/>
      <c r="DGR179" s="41"/>
      <c r="DGS179" s="41"/>
      <c r="DGT179" s="41"/>
      <c r="DGU179" s="41"/>
      <c r="DGV179" s="41"/>
      <c r="DGW179" s="41"/>
      <c r="DGX179" s="41"/>
      <c r="DGY179" s="41"/>
      <c r="DGZ179" s="41"/>
      <c r="DHA179" s="41"/>
      <c r="DHB179" s="41"/>
      <c r="DHC179" s="41"/>
      <c r="DHD179" s="41"/>
      <c r="DHE179" s="41"/>
      <c r="DHF179" s="41"/>
      <c r="DHG179" s="41"/>
      <c r="DHH179" s="41"/>
      <c r="DHI179" s="41"/>
      <c r="DHJ179" s="41"/>
      <c r="DHK179" s="41"/>
      <c r="DHL179" s="41"/>
      <c r="DHM179" s="41"/>
      <c r="DHN179" s="41"/>
      <c r="DHO179" s="41"/>
      <c r="DHP179" s="41"/>
      <c r="DHQ179" s="41"/>
      <c r="DHR179" s="41"/>
      <c r="DHS179" s="41"/>
      <c r="DHT179" s="41"/>
      <c r="DHU179" s="41"/>
      <c r="DHV179" s="41"/>
      <c r="DHW179" s="41"/>
      <c r="DHX179" s="41"/>
      <c r="DHY179" s="41"/>
      <c r="DHZ179" s="41"/>
      <c r="DIA179" s="41"/>
      <c r="DIB179" s="41"/>
      <c r="DIC179" s="41"/>
      <c r="DID179" s="41"/>
      <c r="DIE179" s="41"/>
      <c r="DIF179" s="41"/>
      <c r="DIG179" s="41"/>
      <c r="DIH179" s="41"/>
      <c r="DII179" s="41"/>
      <c r="DIJ179" s="41"/>
      <c r="DIK179" s="41"/>
      <c r="DIL179" s="41"/>
      <c r="DIM179" s="41"/>
      <c r="DIN179" s="41"/>
      <c r="DIO179" s="41"/>
      <c r="DIP179" s="41"/>
      <c r="DIQ179" s="41"/>
      <c r="DIR179" s="41"/>
      <c r="DIS179" s="41"/>
      <c r="DIT179" s="41"/>
      <c r="DIU179" s="41"/>
      <c r="DIV179" s="41"/>
      <c r="DIW179" s="41"/>
      <c r="DIX179" s="41"/>
      <c r="DIY179" s="41"/>
      <c r="DIZ179" s="41"/>
      <c r="DJA179" s="41"/>
      <c r="DJB179" s="41"/>
      <c r="DJC179" s="41"/>
      <c r="DJD179" s="41"/>
      <c r="DJE179" s="41"/>
      <c r="DJF179" s="41"/>
      <c r="DJG179" s="41"/>
      <c r="DJH179" s="41"/>
      <c r="DJI179" s="41"/>
      <c r="DJJ179" s="41"/>
      <c r="DJK179" s="41"/>
      <c r="DJL179" s="41"/>
      <c r="DJM179" s="41"/>
      <c r="DJN179" s="41"/>
      <c r="DJO179" s="41"/>
      <c r="DJP179" s="41"/>
      <c r="DJQ179" s="41"/>
      <c r="DJR179" s="41"/>
      <c r="DJS179" s="41"/>
      <c r="DJT179" s="41"/>
      <c r="DJU179" s="41"/>
      <c r="DJV179" s="41"/>
      <c r="DJW179" s="41"/>
      <c r="DJX179" s="41"/>
      <c r="DJY179" s="41"/>
      <c r="DJZ179" s="41"/>
      <c r="DKA179" s="41"/>
      <c r="DKB179" s="41"/>
      <c r="DKC179" s="41"/>
      <c r="DKD179" s="41"/>
      <c r="DKE179" s="41"/>
      <c r="DKF179" s="41"/>
      <c r="DKG179" s="41"/>
      <c r="DKH179" s="41"/>
      <c r="DKI179" s="41"/>
      <c r="DKJ179" s="41"/>
      <c r="DKK179" s="41"/>
      <c r="DKL179" s="41"/>
      <c r="DKM179" s="41"/>
      <c r="DKN179" s="41"/>
      <c r="DKO179" s="41"/>
      <c r="DKP179" s="41"/>
      <c r="DKQ179" s="41"/>
      <c r="DKR179" s="41"/>
      <c r="DKS179" s="41"/>
      <c r="DKT179" s="41"/>
      <c r="DKU179" s="41"/>
      <c r="DKV179" s="41"/>
      <c r="DKW179" s="41"/>
      <c r="DKX179" s="41"/>
      <c r="DKY179" s="41"/>
      <c r="DKZ179" s="41"/>
      <c r="DLA179" s="41"/>
      <c r="DLB179" s="41"/>
      <c r="DLC179" s="41"/>
      <c r="DLD179" s="41"/>
      <c r="DLE179" s="41"/>
      <c r="DLF179" s="41"/>
      <c r="DLG179" s="41"/>
      <c r="DLH179" s="41"/>
      <c r="DLI179" s="41"/>
      <c r="DLJ179" s="41"/>
      <c r="DLK179" s="41"/>
      <c r="DLL179" s="41"/>
      <c r="DLM179" s="41"/>
      <c r="DLN179" s="41"/>
      <c r="DLO179" s="41"/>
      <c r="DLP179" s="41"/>
      <c r="DLQ179" s="41"/>
      <c r="DLR179" s="41"/>
      <c r="DLS179" s="41"/>
      <c r="DLT179" s="41"/>
      <c r="DLU179" s="41"/>
      <c r="DLV179" s="41"/>
      <c r="DLW179" s="41"/>
      <c r="DLX179" s="41"/>
      <c r="DLY179" s="41"/>
      <c r="DLZ179" s="41"/>
      <c r="DMA179" s="41"/>
      <c r="DMB179" s="41"/>
      <c r="DMC179" s="41"/>
      <c r="DMD179" s="41"/>
      <c r="DME179" s="41"/>
      <c r="DMF179" s="41"/>
      <c r="DMG179" s="41"/>
      <c r="DMH179" s="41"/>
      <c r="DMI179" s="41"/>
      <c r="DMJ179" s="41"/>
      <c r="DMK179" s="41"/>
      <c r="DML179" s="41"/>
      <c r="DMM179" s="41"/>
      <c r="DMN179" s="41"/>
      <c r="DMO179" s="41"/>
      <c r="DMP179" s="41"/>
      <c r="DMQ179" s="41"/>
      <c r="DMR179" s="41"/>
      <c r="DMS179" s="41"/>
      <c r="DMT179" s="41"/>
      <c r="DMU179" s="41"/>
      <c r="DMV179" s="41"/>
      <c r="DMW179" s="41"/>
      <c r="DMX179" s="41"/>
      <c r="DMY179" s="41"/>
      <c r="DMZ179" s="41"/>
      <c r="DNA179" s="41"/>
      <c r="DNB179" s="41"/>
      <c r="DNC179" s="41"/>
      <c r="DND179" s="41"/>
      <c r="DNE179" s="41"/>
      <c r="DNF179" s="41"/>
      <c r="DNG179" s="41"/>
      <c r="DNH179" s="41"/>
      <c r="DNI179" s="41"/>
      <c r="DNJ179" s="41"/>
      <c r="DNK179" s="41"/>
      <c r="DNL179" s="41"/>
      <c r="DNM179" s="41"/>
      <c r="DNN179" s="41"/>
      <c r="DNO179" s="41"/>
      <c r="DNP179" s="41"/>
      <c r="DNQ179" s="41"/>
      <c r="DNR179" s="41"/>
      <c r="DNS179" s="41"/>
      <c r="DNT179" s="41"/>
      <c r="DNU179" s="41"/>
      <c r="DNV179" s="41"/>
      <c r="DNW179" s="41"/>
      <c r="DNX179" s="41"/>
      <c r="DNY179" s="41"/>
      <c r="DNZ179" s="41"/>
      <c r="DOA179" s="41"/>
      <c r="DOB179" s="41"/>
      <c r="DOC179" s="41"/>
      <c r="DOD179" s="41"/>
      <c r="DOE179" s="41"/>
      <c r="DOF179" s="41"/>
      <c r="DOG179" s="41"/>
      <c r="DOH179" s="41"/>
      <c r="DOI179" s="41"/>
      <c r="DOJ179" s="41"/>
      <c r="DOK179" s="41"/>
      <c r="DOL179" s="41"/>
      <c r="DOM179" s="41"/>
      <c r="DON179" s="41"/>
      <c r="DOO179" s="41"/>
      <c r="DOP179" s="41"/>
      <c r="DOQ179" s="41"/>
      <c r="DOR179" s="41"/>
      <c r="DOS179" s="41"/>
      <c r="DOT179" s="41"/>
      <c r="DOU179" s="41"/>
      <c r="DOV179" s="41"/>
      <c r="DOW179" s="41"/>
      <c r="DOX179" s="41"/>
      <c r="DOY179" s="41"/>
      <c r="DOZ179" s="41"/>
      <c r="DPA179" s="41"/>
      <c r="DPB179" s="41"/>
      <c r="DPC179" s="41"/>
      <c r="DPD179" s="41"/>
      <c r="DPE179" s="41"/>
      <c r="DPF179" s="41"/>
      <c r="DPG179" s="41"/>
      <c r="DPH179" s="41"/>
      <c r="DPI179" s="41"/>
      <c r="DPJ179" s="41"/>
      <c r="DPK179" s="41"/>
      <c r="DPL179" s="41"/>
      <c r="DPM179" s="41"/>
      <c r="DPN179" s="41"/>
      <c r="DPO179" s="41"/>
      <c r="DPP179" s="41"/>
      <c r="DPQ179" s="41"/>
      <c r="DPR179" s="41"/>
      <c r="DPS179" s="41"/>
      <c r="DPT179" s="41"/>
      <c r="DPU179" s="41"/>
      <c r="DPV179" s="41"/>
      <c r="DPW179" s="41"/>
      <c r="DPX179" s="41"/>
      <c r="DPY179" s="41"/>
      <c r="DPZ179" s="41"/>
      <c r="DQA179" s="41"/>
      <c r="DQB179" s="41"/>
      <c r="DQC179" s="41"/>
      <c r="DQD179" s="41"/>
      <c r="DQE179" s="41"/>
      <c r="DQF179" s="41"/>
      <c r="DQG179" s="41"/>
      <c r="DQH179" s="41"/>
      <c r="DQI179" s="41"/>
      <c r="DQJ179" s="41"/>
      <c r="DQK179" s="41"/>
      <c r="DQL179" s="41"/>
      <c r="DQM179" s="41"/>
      <c r="DQN179" s="41"/>
      <c r="DQO179" s="41"/>
      <c r="DQP179" s="41"/>
      <c r="DQQ179" s="41"/>
      <c r="DQR179" s="41"/>
      <c r="DQS179" s="41"/>
      <c r="DQT179" s="41"/>
      <c r="DQU179" s="41"/>
      <c r="DQV179" s="41"/>
      <c r="DQW179" s="41"/>
      <c r="DQX179" s="41"/>
      <c r="DQY179" s="41"/>
      <c r="DQZ179" s="41"/>
      <c r="DRA179" s="41"/>
      <c r="DRB179" s="41"/>
      <c r="DRC179" s="41"/>
      <c r="DRD179" s="41"/>
      <c r="DRE179" s="41"/>
      <c r="DRF179" s="41"/>
      <c r="DRG179" s="41"/>
      <c r="DRH179" s="41"/>
      <c r="DRI179" s="41"/>
      <c r="DRJ179" s="41"/>
      <c r="DRK179" s="41"/>
      <c r="DRL179" s="41"/>
      <c r="DRM179" s="41"/>
      <c r="DRN179" s="41"/>
      <c r="DRO179" s="41"/>
      <c r="DRP179" s="41"/>
      <c r="DRQ179" s="41"/>
      <c r="DRR179" s="41"/>
      <c r="DRS179" s="41"/>
      <c r="DRT179" s="41"/>
      <c r="DRU179" s="41"/>
      <c r="DRV179" s="41"/>
      <c r="DRW179" s="41"/>
      <c r="DRX179" s="41"/>
      <c r="DRY179" s="41"/>
      <c r="DRZ179" s="41"/>
      <c r="DSA179" s="41"/>
      <c r="DSB179" s="41"/>
      <c r="DSC179" s="41"/>
      <c r="DSD179" s="41"/>
      <c r="DSE179" s="41"/>
      <c r="DSF179" s="41"/>
      <c r="DSG179" s="41"/>
      <c r="DSH179" s="41"/>
      <c r="DSI179" s="41"/>
      <c r="DSJ179" s="41"/>
      <c r="DSK179" s="41"/>
      <c r="DSL179" s="41"/>
      <c r="DSM179" s="41"/>
      <c r="DSN179" s="41"/>
      <c r="DSO179" s="41"/>
      <c r="DSP179" s="41"/>
      <c r="DSQ179" s="41"/>
      <c r="DSR179" s="41"/>
      <c r="DSS179" s="41"/>
      <c r="DST179" s="41"/>
      <c r="DSU179" s="41"/>
      <c r="DSV179" s="41"/>
      <c r="DSW179" s="41"/>
      <c r="DSX179" s="41"/>
      <c r="DSY179" s="41"/>
      <c r="DSZ179" s="41"/>
      <c r="DTA179" s="41"/>
      <c r="DTB179" s="41"/>
      <c r="DTC179" s="41"/>
      <c r="DTD179" s="41"/>
      <c r="DTE179" s="41"/>
      <c r="DTF179" s="41"/>
      <c r="DTG179" s="41"/>
      <c r="DTH179" s="41"/>
      <c r="DTI179" s="41"/>
      <c r="DTJ179" s="41"/>
      <c r="DTK179" s="41"/>
      <c r="DTL179" s="41"/>
      <c r="DTM179" s="41"/>
      <c r="DTN179" s="41"/>
      <c r="DTO179" s="41"/>
      <c r="DTP179" s="41"/>
      <c r="DTQ179" s="41"/>
      <c r="DTR179" s="41"/>
      <c r="DTS179" s="41"/>
      <c r="DTT179" s="41"/>
      <c r="DTU179" s="41"/>
      <c r="DTV179" s="41"/>
      <c r="DTW179" s="41"/>
      <c r="DTX179" s="41"/>
      <c r="DTY179" s="41"/>
      <c r="DTZ179" s="41"/>
      <c r="DUA179" s="41"/>
      <c r="DUB179" s="41"/>
      <c r="DUC179" s="41"/>
      <c r="DUD179" s="41"/>
      <c r="DUE179" s="41"/>
      <c r="DUF179" s="41"/>
      <c r="DUG179" s="41"/>
      <c r="DUH179" s="41"/>
      <c r="DUI179" s="41"/>
      <c r="DUJ179" s="41"/>
      <c r="DUK179" s="41"/>
      <c r="DUL179" s="41"/>
      <c r="DUM179" s="41"/>
      <c r="DUN179" s="41"/>
      <c r="DUO179" s="41"/>
      <c r="DUP179" s="41"/>
      <c r="DUQ179" s="41"/>
      <c r="DUR179" s="41"/>
      <c r="DUS179" s="41"/>
      <c r="DUT179" s="41"/>
      <c r="DUU179" s="41"/>
      <c r="DUV179" s="41"/>
      <c r="DUW179" s="41"/>
      <c r="DUX179" s="41"/>
      <c r="DUY179" s="41"/>
      <c r="DUZ179" s="41"/>
      <c r="DVA179" s="41"/>
      <c r="DVB179" s="41"/>
      <c r="DVC179" s="41"/>
      <c r="DVD179" s="41"/>
      <c r="DVE179" s="41"/>
      <c r="DVF179" s="41"/>
      <c r="DVG179" s="41"/>
      <c r="DVH179" s="41"/>
      <c r="DVI179" s="41"/>
      <c r="DVJ179" s="41"/>
      <c r="DVK179" s="41"/>
      <c r="DVL179" s="41"/>
      <c r="DVM179" s="41"/>
      <c r="DVN179" s="41"/>
      <c r="DVO179" s="41"/>
      <c r="DVP179" s="41"/>
      <c r="DVQ179" s="41"/>
      <c r="DVR179" s="41"/>
      <c r="DVS179" s="41"/>
      <c r="DVT179" s="41"/>
      <c r="DVU179" s="41"/>
      <c r="DVV179" s="41"/>
      <c r="DVW179" s="41"/>
      <c r="DVX179" s="41"/>
      <c r="DVY179" s="41"/>
      <c r="DVZ179" s="41"/>
      <c r="DWA179" s="41"/>
      <c r="DWB179" s="41"/>
      <c r="DWC179" s="41"/>
      <c r="DWD179" s="41"/>
      <c r="DWE179" s="41"/>
      <c r="DWF179" s="41"/>
      <c r="DWG179" s="41"/>
      <c r="DWH179" s="41"/>
      <c r="DWI179" s="41"/>
      <c r="DWJ179" s="41"/>
      <c r="DWK179" s="41"/>
      <c r="DWL179" s="41"/>
      <c r="DWM179" s="41"/>
      <c r="DWN179" s="41"/>
      <c r="DWO179" s="41"/>
      <c r="DWP179" s="41"/>
      <c r="DWQ179" s="41"/>
      <c r="DWR179" s="41"/>
      <c r="DWS179" s="41"/>
      <c r="DWT179" s="41"/>
      <c r="DWU179" s="41"/>
      <c r="DWV179" s="41"/>
      <c r="DWW179" s="41"/>
      <c r="DWX179" s="41"/>
      <c r="DWY179" s="41"/>
      <c r="DWZ179" s="41"/>
      <c r="DXA179" s="41"/>
      <c r="DXB179" s="41"/>
      <c r="DXC179" s="41"/>
      <c r="DXD179" s="41"/>
      <c r="DXE179" s="41"/>
      <c r="DXF179" s="41"/>
      <c r="DXG179" s="41"/>
      <c r="DXH179" s="41"/>
      <c r="DXI179" s="41"/>
      <c r="DXJ179" s="41"/>
      <c r="DXK179" s="41"/>
      <c r="DXL179" s="41"/>
      <c r="DXM179" s="41"/>
      <c r="DXN179" s="41"/>
      <c r="DXO179" s="41"/>
      <c r="DXP179" s="41"/>
      <c r="DXQ179" s="41"/>
      <c r="DXR179" s="41"/>
      <c r="DXS179" s="41"/>
      <c r="DXT179" s="41"/>
      <c r="DXU179" s="41"/>
      <c r="DXV179" s="41"/>
      <c r="DXW179" s="41"/>
      <c r="DXX179" s="41"/>
      <c r="DXY179" s="41"/>
      <c r="DXZ179" s="41"/>
      <c r="DYA179" s="41"/>
      <c r="DYB179" s="41"/>
      <c r="DYC179" s="41"/>
      <c r="DYD179" s="41"/>
      <c r="DYE179" s="41"/>
      <c r="DYF179" s="41"/>
      <c r="DYG179" s="41"/>
      <c r="DYH179" s="41"/>
      <c r="DYI179" s="41"/>
      <c r="DYJ179" s="41"/>
      <c r="DYK179" s="41"/>
      <c r="DYL179" s="41"/>
      <c r="DYM179" s="41"/>
      <c r="DYN179" s="41"/>
      <c r="DYO179" s="41"/>
      <c r="DYP179" s="41"/>
      <c r="DYQ179" s="41"/>
      <c r="DYR179" s="41"/>
      <c r="DYS179" s="41"/>
      <c r="DYT179" s="41"/>
      <c r="DYU179" s="41"/>
      <c r="DYV179" s="41"/>
      <c r="DYW179" s="41"/>
      <c r="DYX179" s="41"/>
      <c r="DYY179" s="41"/>
      <c r="DYZ179" s="41"/>
      <c r="DZA179" s="41"/>
      <c r="DZB179" s="41"/>
      <c r="DZC179" s="41"/>
      <c r="DZD179" s="41"/>
      <c r="DZE179" s="41"/>
      <c r="DZF179" s="41"/>
      <c r="DZG179" s="41"/>
      <c r="DZH179" s="41"/>
      <c r="DZI179" s="41"/>
      <c r="DZJ179" s="41"/>
      <c r="DZK179" s="41"/>
      <c r="DZL179" s="41"/>
      <c r="DZM179" s="41"/>
      <c r="DZN179" s="41"/>
      <c r="DZO179" s="41"/>
      <c r="DZP179" s="41"/>
      <c r="DZQ179" s="41"/>
      <c r="DZR179" s="41"/>
      <c r="DZS179" s="41"/>
      <c r="DZT179" s="41"/>
      <c r="DZU179" s="41"/>
      <c r="DZV179" s="41"/>
      <c r="DZW179" s="41"/>
      <c r="DZX179" s="41"/>
      <c r="DZY179" s="41"/>
      <c r="DZZ179" s="41"/>
      <c r="EAA179" s="41"/>
      <c r="EAB179" s="41"/>
      <c r="EAC179" s="41"/>
      <c r="EAD179" s="41"/>
      <c r="EAE179" s="41"/>
      <c r="EAF179" s="41"/>
      <c r="EAG179" s="41"/>
      <c r="EAH179" s="41"/>
      <c r="EAI179" s="41"/>
      <c r="EAJ179" s="41"/>
      <c r="EAK179" s="41"/>
      <c r="EAL179" s="41"/>
      <c r="EAM179" s="41"/>
      <c r="EAN179" s="41"/>
      <c r="EAO179" s="41"/>
      <c r="EAP179" s="41"/>
      <c r="EAQ179" s="41"/>
      <c r="EAR179" s="41"/>
      <c r="EAS179" s="41"/>
      <c r="EAT179" s="41"/>
      <c r="EAU179" s="41"/>
      <c r="EAV179" s="41"/>
      <c r="EAW179" s="41"/>
      <c r="EAX179" s="41"/>
      <c r="EAY179" s="41"/>
      <c r="EAZ179" s="41"/>
      <c r="EBA179" s="41"/>
      <c r="EBB179" s="41"/>
      <c r="EBC179" s="41"/>
      <c r="EBD179" s="41"/>
      <c r="EBE179" s="41"/>
      <c r="EBF179" s="41"/>
      <c r="EBG179" s="41"/>
      <c r="EBH179" s="41"/>
      <c r="EBI179" s="41"/>
      <c r="EBJ179" s="41"/>
      <c r="EBK179" s="41"/>
      <c r="EBL179" s="41"/>
      <c r="EBM179" s="41"/>
      <c r="EBN179" s="41"/>
      <c r="EBO179" s="41"/>
      <c r="EBP179" s="41"/>
      <c r="EBQ179" s="41"/>
      <c r="EBR179" s="41"/>
      <c r="EBS179" s="41"/>
      <c r="EBT179" s="41"/>
      <c r="EBU179" s="41"/>
      <c r="EBV179" s="41"/>
      <c r="EBW179" s="41"/>
      <c r="EBX179" s="41"/>
      <c r="EBY179" s="41"/>
      <c r="EBZ179" s="41"/>
      <c r="ECA179" s="41"/>
      <c r="ECB179" s="41"/>
      <c r="ECC179" s="41"/>
      <c r="ECD179" s="41"/>
      <c r="ECE179" s="41"/>
      <c r="ECF179" s="41"/>
      <c r="ECG179" s="41"/>
      <c r="ECH179" s="41"/>
      <c r="ECI179" s="41"/>
      <c r="ECJ179" s="41"/>
      <c r="ECK179" s="41"/>
      <c r="ECL179" s="41"/>
      <c r="ECM179" s="41"/>
      <c r="ECN179" s="41"/>
      <c r="ECO179" s="41"/>
      <c r="ECP179" s="41"/>
      <c r="ECQ179" s="41"/>
      <c r="ECR179" s="41"/>
      <c r="ECS179" s="41"/>
      <c r="ECT179" s="41"/>
      <c r="ECU179" s="41"/>
      <c r="ECV179" s="41"/>
      <c r="ECW179" s="41"/>
      <c r="ECX179" s="41"/>
      <c r="ECY179" s="41"/>
      <c r="ECZ179" s="41"/>
      <c r="EDA179" s="41"/>
      <c r="EDB179" s="41"/>
      <c r="EDC179" s="41"/>
      <c r="EDD179" s="41"/>
      <c r="EDE179" s="41"/>
      <c r="EDF179" s="41"/>
      <c r="EDG179" s="41"/>
      <c r="EDH179" s="41"/>
      <c r="EDI179" s="41"/>
      <c r="EDJ179" s="41"/>
      <c r="EDK179" s="41"/>
      <c r="EDL179" s="41"/>
      <c r="EDM179" s="41"/>
      <c r="EDN179" s="41"/>
      <c r="EDO179" s="41"/>
      <c r="EDP179" s="41"/>
      <c r="EDQ179" s="41"/>
      <c r="EDR179" s="41"/>
      <c r="EDS179" s="41"/>
      <c r="EDT179" s="41"/>
      <c r="EDU179" s="41"/>
      <c r="EDV179" s="41"/>
      <c r="EDW179" s="41"/>
      <c r="EDX179" s="41"/>
      <c r="EDY179" s="41"/>
      <c r="EDZ179" s="41"/>
      <c r="EEA179" s="41"/>
      <c r="EEB179" s="41"/>
      <c r="EEC179" s="41"/>
      <c r="EED179" s="41"/>
      <c r="EEE179" s="41"/>
      <c r="EEF179" s="41"/>
      <c r="EEG179" s="41"/>
      <c r="EEH179" s="41"/>
      <c r="EEI179" s="41"/>
      <c r="EEJ179" s="41"/>
      <c r="EEK179" s="41"/>
      <c r="EEL179" s="41"/>
      <c r="EEM179" s="41"/>
      <c r="EEN179" s="41"/>
      <c r="EEO179" s="41"/>
      <c r="EEP179" s="41"/>
      <c r="EEQ179" s="41"/>
      <c r="EER179" s="41"/>
      <c r="EES179" s="41"/>
      <c r="EET179" s="41"/>
      <c r="EEU179" s="41"/>
      <c r="EEV179" s="41"/>
      <c r="EEW179" s="41"/>
      <c r="EEX179" s="41"/>
      <c r="EEY179" s="41"/>
      <c r="EEZ179" s="41"/>
      <c r="EFA179" s="41"/>
      <c r="EFB179" s="41"/>
      <c r="EFC179" s="41"/>
      <c r="EFD179" s="41"/>
      <c r="EFE179" s="41"/>
      <c r="EFF179" s="41"/>
      <c r="EFG179" s="41"/>
      <c r="EFH179" s="41"/>
      <c r="EFI179" s="41"/>
      <c r="EFJ179" s="41"/>
      <c r="EFK179" s="41"/>
      <c r="EFL179" s="41"/>
      <c r="EFM179" s="41"/>
      <c r="EFN179" s="41"/>
      <c r="EFO179" s="41"/>
      <c r="EFP179" s="41"/>
      <c r="EFQ179" s="41"/>
      <c r="EFR179" s="41"/>
      <c r="EFS179" s="41"/>
      <c r="EFT179" s="41"/>
      <c r="EFU179" s="41"/>
      <c r="EFV179" s="41"/>
      <c r="EFW179" s="41"/>
      <c r="EFX179" s="41"/>
      <c r="EFY179" s="41"/>
      <c r="EFZ179" s="41"/>
      <c r="EGA179" s="41"/>
      <c r="EGB179" s="41"/>
      <c r="EGC179" s="41"/>
      <c r="EGD179" s="41"/>
      <c r="EGE179" s="41"/>
      <c r="EGF179" s="41"/>
      <c r="EGG179" s="41"/>
      <c r="EGH179" s="41"/>
      <c r="EGI179" s="41"/>
      <c r="EGJ179" s="41"/>
      <c r="EGK179" s="41"/>
      <c r="EGL179" s="41"/>
      <c r="EGM179" s="41"/>
      <c r="EGN179" s="41"/>
      <c r="EGO179" s="41"/>
      <c r="EGP179" s="41"/>
      <c r="EGQ179" s="41"/>
      <c r="EGR179" s="41"/>
      <c r="EGS179" s="41"/>
      <c r="EGT179" s="41"/>
      <c r="EGU179" s="41"/>
      <c r="EGV179" s="41"/>
      <c r="EGW179" s="41"/>
      <c r="EGX179" s="41"/>
      <c r="EGY179" s="41"/>
      <c r="EGZ179" s="41"/>
      <c r="EHA179" s="41"/>
      <c r="EHB179" s="41"/>
      <c r="EHC179" s="41"/>
      <c r="EHD179" s="41"/>
      <c r="EHE179" s="41"/>
      <c r="EHF179" s="41"/>
      <c r="EHG179" s="41"/>
      <c r="EHH179" s="41"/>
      <c r="EHI179" s="41"/>
      <c r="EHJ179" s="41"/>
      <c r="EHK179" s="41"/>
      <c r="EHL179" s="41"/>
      <c r="EHM179" s="41"/>
      <c r="EHN179" s="41"/>
      <c r="EHO179" s="41"/>
      <c r="EHP179" s="41"/>
      <c r="EHQ179" s="41"/>
      <c r="EHR179" s="41"/>
      <c r="EHS179" s="41"/>
      <c r="EHT179" s="41"/>
      <c r="EHU179" s="41"/>
      <c r="EHV179" s="41"/>
      <c r="EHW179" s="41"/>
      <c r="EHX179" s="41"/>
      <c r="EHY179" s="41"/>
      <c r="EHZ179" s="41"/>
      <c r="EIA179" s="41"/>
      <c r="EIB179" s="41"/>
      <c r="EIC179" s="41"/>
      <c r="EID179" s="41"/>
      <c r="EIE179" s="41"/>
      <c r="EIF179" s="41"/>
      <c r="EIG179" s="41"/>
      <c r="EIH179" s="41"/>
      <c r="EII179" s="41"/>
      <c r="EIJ179" s="41"/>
      <c r="EIK179" s="41"/>
      <c r="EIL179" s="41"/>
      <c r="EIM179" s="41"/>
      <c r="EIN179" s="41"/>
      <c r="EIO179" s="41"/>
      <c r="EIP179" s="41"/>
      <c r="EIQ179" s="41"/>
      <c r="EIR179" s="41"/>
      <c r="EIS179" s="41"/>
      <c r="EIT179" s="41"/>
      <c r="EIU179" s="41"/>
      <c r="EIV179" s="41"/>
      <c r="EIW179" s="41"/>
      <c r="EIX179" s="41"/>
      <c r="EIY179" s="41"/>
      <c r="EIZ179" s="41"/>
      <c r="EJA179" s="41"/>
      <c r="EJB179" s="41"/>
      <c r="EJC179" s="41"/>
      <c r="EJD179" s="41"/>
      <c r="EJE179" s="41"/>
      <c r="EJF179" s="41"/>
      <c r="EJG179" s="41"/>
      <c r="EJH179" s="41"/>
      <c r="EJI179" s="41"/>
      <c r="EJJ179" s="41"/>
      <c r="EJK179" s="41"/>
      <c r="EJL179" s="41"/>
      <c r="EJM179" s="41"/>
      <c r="EJN179" s="41"/>
      <c r="EJO179" s="41"/>
      <c r="EJP179" s="41"/>
      <c r="EJQ179" s="41"/>
      <c r="EJR179" s="41"/>
      <c r="EJS179" s="41"/>
      <c r="EJT179" s="41"/>
      <c r="EJU179" s="41"/>
      <c r="EJV179" s="41"/>
      <c r="EJW179" s="41"/>
      <c r="EJX179" s="41"/>
      <c r="EJY179" s="41"/>
      <c r="EJZ179" s="41"/>
      <c r="EKA179" s="41"/>
      <c r="EKB179" s="41"/>
      <c r="EKC179" s="41"/>
      <c r="EKD179" s="41"/>
      <c r="EKE179" s="41"/>
      <c r="EKF179" s="41"/>
      <c r="EKG179" s="41"/>
      <c r="EKH179" s="41"/>
      <c r="EKI179" s="41"/>
      <c r="EKJ179" s="41"/>
      <c r="EKK179" s="41"/>
      <c r="EKL179" s="41"/>
      <c r="EKM179" s="41"/>
      <c r="EKN179" s="41"/>
      <c r="EKO179" s="41"/>
      <c r="EKP179" s="41"/>
      <c r="EKQ179" s="41"/>
      <c r="EKR179" s="41"/>
      <c r="EKS179" s="41"/>
      <c r="EKT179" s="41"/>
      <c r="EKU179" s="41"/>
      <c r="EKV179" s="41"/>
      <c r="EKW179" s="41"/>
      <c r="EKX179" s="41"/>
      <c r="EKY179" s="41"/>
      <c r="EKZ179" s="41"/>
      <c r="ELA179" s="41"/>
      <c r="ELB179" s="41"/>
      <c r="ELC179" s="41"/>
      <c r="ELD179" s="41"/>
      <c r="ELE179" s="41"/>
      <c r="ELF179" s="41"/>
      <c r="ELG179" s="41"/>
      <c r="ELH179" s="41"/>
      <c r="ELI179" s="41"/>
      <c r="ELJ179" s="41"/>
      <c r="ELK179" s="41"/>
      <c r="ELL179" s="41"/>
      <c r="ELM179" s="41"/>
      <c r="ELN179" s="41"/>
      <c r="ELO179" s="41"/>
      <c r="ELP179" s="41"/>
      <c r="ELQ179" s="41"/>
      <c r="ELR179" s="41"/>
      <c r="ELS179" s="41"/>
      <c r="ELT179" s="41"/>
      <c r="ELU179" s="41"/>
      <c r="ELV179" s="41"/>
      <c r="ELW179" s="41"/>
      <c r="ELX179" s="41"/>
      <c r="ELY179" s="41"/>
      <c r="ELZ179" s="41"/>
      <c r="EMA179" s="41"/>
      <c r="EMB179" s="41"/>
      <c r="EMC179" s="41"/>
      <c r="EMD179" s="41"/>
      <c r="EME179" s="41"/>
      <c r="EMF179" s="41"/>
      <c r="EMG179" s="41"/>
      <c r="EMH179" s="41"/>
      <c r="EMI179" s="41"/>
      <c r="EMJ179" s="41"/>
      <c r="EMK179" s="41"/>
      <c r="EML179" s="41"/>
      <c r="EMM179" s="41"/>
      <c r="EMN179" s="41"/>
      <c r="EMO179" s="41"/>
      <c r="EMP179" s="41"/>
      <c r="EMQ179" s="41"/>
      <c r="EMR179" s="41"/>
      <c r="EMS179" s="41"/>
      <c r="EMT179" s="41"/>
      <c r="EMU179" s="41"/>
      <c r="EMV179" s="41"/>
      <c r="EMW179" s="41"/>
      <c r="EMX179" s="41"/>
      <c r="EMY179" s="41"/>
      <c r="EMZ179" s="41"/>
      <c r="ENA179" s="41"/>
      <c r="ENB179" s="41"/>
      <c r="ENC179" s="41"/>
      <c r="END179" s="41"/>
      <c r="ENE179" s="41"/>
      <c r="ENF179" s="41"/>
      <c r="ENG179" s="41"/>
      <c r="ENH179" s="41"/>
      <c r="ENI179" s="41"/>
      <c r="ENJ179" s="41"/>
      <c r="ENK179" s="41"/>
      <c r="ENL179" s="41"/>
      <c r="ENM179" s="41"/>
      <c r="ENN179" s="41"/>
      <c r="ENO179" s="41"/>
      <c r="ENP179" s="41"/>
      <c r="ENQ179" s="41"/>
      <c r="ENR179" s="41"/>
      <c r="ENS179" s="41"/>
      <c r="ENT179" s="41"/>
      <c r="ENU179" s="41"/>
      <c r="ENV179" s="41"/>
      <c r="ENW179" s="41"/>
      <c r="ENX179" s="41"/>
      <c r="ENY179" s="41"/>
      <c r="ENZ179" s="41"/>
      <c r="EOA179" s="41"/>
      <c r="EOB179" s="41"/>
      <c r="EOC179" s="41"/>
      <c r="EOD179" s="41"/>
      <c r="EOE179" s="41"/>
      <c r="EOF179" s="41"/>
      <c r="EOG179" s="41"/>
      <c r="EOH179" s="41"/>
      <c r="EOI179" s="41"/>
      <c r="EOJ179" s="41"/>
      <c r="EOK179" s="41"/>
      <c r="EOL179" s="41"/>
      <c r="EOM179" s="41"/>
      <c r="EON179" s="41"/>
      <c r="EOO179" s="41"/>
      <c r="EOP179" s="41"/>
      <c r="EOQ179" s="41"/>
      <c r="EOR179" s="41"/>
      <c r="EOS179" s="41"/>
      <c r="EOT179" s="41"/>
      <c r="EOU179" s="41"/>
      <c r="EOV179" s="41"/>
      <c r="EOW179" s="41"/>
      <c r="EOX179" s="41"/>
      <c r="EOY179" s="41"/>
      <c r="EOZ179" s="41"/>
      <c r="EPA179" s="41"/>
      <c r="EPB179" s="41"/>
      <c r="EPC179" s="41"/>
      <c r="EPD179" s="41"/>
      <c r="EPE179" s="41"/>
      <c r="EPF179" s="41"/>
      <c r="EPG179" s="41"/>
      <c r="EPH179" s="41"/>
      <c r="EPI179" s="41"/>
      <c r="EPJ179" s="41"/>
      <c r="EPK179" s="41"/>
      <c r="EPL179" s="41"/>
      <c r="EPM179" s="41"/>
      <c r="EPN179" s="41"/>
      <c r="EPO179" s="41"/>
      <c r="EPP179" s="41"/>
      <c r="EPQ179" s="41"/>
      <c r="EPR179" s="41"/>
      <c r="EPS179" s="41"/>
      <c r="EPT179" s="41"/>
      <c r="EPU179" s="41"/>
      <c r="EPV179" s="41"/>
      <c r="EPW179" s="41"/>
      <c r="EPX179" s="41"/>
      <c r="EPY179" s="41"/>
      <c r="EPZ179" s="41"/>
      <c r="EQA179" s="41"/>
      <c r="EQB179" s="41"/>
      <c r="EQC179" s="41"/>
      <c r="EQD179" s="41"/>
      <c r="EQE179" s="41"/>
      <c r="EQF179" s="41"/>
      <c r="EQG179" s="41"/>
      <c r="EQH179" s="41"/>
      <c r="EQI179" s="41"/>
      <c r="EQJ179" s="41"/>
      <c r="EQK179" s="41"/>
      <c r="EQL179" s="41"/>
      <c r="EQM179" s="41"/>
      <c r="EQN179" s="41"/>
      <c r="EQO179" s="41"/>
      <c r="EQP179" s="41"/>
      <c r="EQQ179" s="41"/>
      <c r="EQR179" s="41"/>
      <c r="EQS179" s="41"/>
      <c r="EQT179" s="41"/>
      <c r="EQU179" s="41"/>
      <c r="EQV179" s="41"/>
      <c r="EQW179" s="41"/>
      <c r="EQX179" s="41"/>
      <c r="EQY179" s="41"/>
      <c r="EQZ179" s="41"/>
      <c r="ERA179" s="41"/>
      <c r="ERB179" s="41"/>
      <c r="ERC179" s="41"/>
      <c r="ERD179" s="41"/>
      <c r="ERE179" s="41"/>
      <c r="ERF179" s="41"/>
      <c r="ERG179" s="41"/>
      <c r="ERH179" s="41"/>
      <c r="ERI179" s="41"/>
      <c r="ERJ179" s="41"/>
      <c r="ERK179" s="41"/>
      <c r="ERL179" s="41"/>
      <c r="ERM179" s="41"/>
      <c r="ERN179" s="41"/>
      <c r="ERO179" s="41"/>
      <c r="ERP179" s="41"/>
      <c r="ERQ179" s="41"/>
      <c r="ERR179" s="41"/>
      <c r="ERS179" s="41"/>
      <c r="ERT179" s="41"/>
      <c r="ERU179" s="41"/>
      <c r="ERV179" s="41"/>
      <c r="ERW179" s="41"/>
      <c r="ERX179" s="41"/>
      <c r="ERY179" s="41"/>
      <c r="ERZ179" s="41"/>
      <c r="ESA179" s="41"/>
      <c r="ESB179" s="41"/>
      <c r="ESC179" s="41"/>
      <c r="ESD179" s="41"/>
      <c r="ESE179" s="41"/>
      <c r="ESF179" s="41"/>
      <c r="ESG179" s="41"/>
      <c r="ESH179" s="41"/>
      <c r="ESI179" s="41"/>
      <c r="ESJ179" s="41"/>
      <c r="ESK179" s="41"/>
      <c r="ESL179" s="41"/>
      <c r="ESM179" s="41"/>
      <c r="ESN179" s="41"/>
      <c r="ESO179" s="41"/>
      <c r="ESP179" s="41"/>
      <c r="ESQ179" s="41"/>
      <c r="ESR179" s="41"/>
      <c r="ESS179" s="41"/>
      <c r="EST179" s="41"/>
      <c r="ESU179" s="41"/>
      <c r="ESV179" s="41"/>
      <c r="ESW179" s="41"/>
      <c r="ESX179" s="41"/>
      <c r="ESY179" s="41"/>
      <c r="ESZ179" s="41"/>
      <c r="ETA179" s="41"/>
      <c r="ETB179" s="41"/>
      <c r="ETC179" s="41"/>
      <c r="ETD179" s="41"/>
      <c r="ETE179" s="41"/>
      <c r="ETF179" s="41"/>
      <c r="ETG179" s="41"/>
      <c r="ETH179" s="41"/>
      <c r="ETI179" s="41"/>
      <c r="ETJ179" s="41"/>
      <c r="ETK179" s="41"/>
      <c r="ETL179" s="41"/>
      <c r="ETM179" s="41"/>
      <c r="ETN179" s="41"/>
      <c r="ETO179" s="41"/>
      <c r="ETP179" s="41"/>
      <c r="ETQ179" s="41"/>
      <c r="ETR179" s="41"/>
      <c r="ETS179" s="41"/>
      <c r="ETT179" s="41"/>
      <c r="ETU179" s="41"/>
      <c r="ETV179" s="41"/>
      <c r="ETW179" s="41"/>
      <c r="ETX179" s="41"/>
      <c r="ETY179" s="41"/>
      <c r="ETZ179" s="41"/>
      <c r="EUA179" s="41"/>
      <c r="EUB179" s="41"/>
      <c r="EUC179" s="41"/>
      <c r="EUD179" s="41"/>
      <c r="EUE179" s="41"/>
      <c r="EUF179" s="41"/>
      <c r="EUG179" s="41"/>
      <c r="EUH179" s="41"/>
      <c r="EUI179" s="41"/>
      <c r="EUJ179" s="41"/>
      <c r="EUK179" s="41"/>
      <c r="EUL179" s="41"/>
      <c r="EUM179" s="41"/>
      <c r="EUN179" s="41"/>
      <c r="EUO179" s="41"/>
      <c r="EUP179" s="41"/>
      <c r="EUQ179" s="41"/>
      <c r="EUR179" s="41"/>
      <c r="EUS179" s="41"/>
      <c r="EUT179" s="41"/>
      <c r="EUU179" s="41"/>
      <c r="EUV179" s="41"/>
      <c r="EUW179" s="41"/>
      <c r="EUX179" s="41"/>
      <c r="EUY179" s="41"/>
      <c r="EUZ179" s="41"/>
      <c r="EVA179" s="41"/>
      <c r="EVB179" s="41"/>
      <c r="EVC179" s="41"/>
      <c r="EVD179" s="41"/>
      <c r="EVE179" s="41"/>
      <c r="EVF179" s="41"/>
      <c r="EVG179" s="41"/>
      <c r="EVH179" s="41"/>
      <c r="EVI179" s="41"/>
      <c r="EVJ179" s="41"/>
      <c r="EVK179" s="41"/>
      <c r="EVL179" s="41"/>
      <c r="EVM179" s="41"/>
      <c r="EVN179" s="41"/>
      <c r="EVO179" s="41"/>
      <c r="EVP179" s="41"/>
      <c r="EVQ179" s="41"/>
      <c r="EVR179" s="41"/>
      <c r="EVS179" s="41"/>
      <c r="EVT179" s="41"/>
      <c r="EVU179" s="41"/>
      <c r="EVV179" s="41"/>
      <c r="EVW179" s="41"/>
      <c r="EVX179" s="41"/>
      <c r="EVY179" s="41"/>
      <c r="EVZ179" s="41"/>
      <c r="EWA179" s="41"/>
      <c r="EWB179" s="41"/>
      <c r="EWC179" s="41"/>
      <c r="EWD179" s="41"/>
      <c r="EWE179" s="41"/>
      <c r="EWF179" s="41"/>
      <c r="EWG179" s="41"/>
      <c r="EWH179" s="41"/>
      <c r="EWI179" s="41"/>
      <c r="EWJ179" s="41"/>
      <c r="EWK179" s="41"/>
      <c r="EWL179" s="41"/>
      <c r="EWM179" s="41"/>
      <c r="EWN179" s="41"/>
      <c r="EWO179" s="41"/>
      <c r="EWP179" s="41"/>
      <c r="EWQ179" s="41"/>
      <c r="EWR179" s="41"/>
      <c r="EWS179" s="41"/>
      <c r="EWT179" s="41"/>
      <c r="EWU179" s="41"/>
      <c r="EWV179" s="41"/>
      <c r="EWW179" s="41"/>
      <c r="EWX179" s="41"/>
      <c r="EWY179" s="41"/>
      <c r="EWZ179" s="41"/>
      <c r="EXA179" s="41"/>
      <c r="EXB179" s="41"/>
      <c r="EXC179" s="41"/>
      <c r="EXD179" s="41"/>
      <c r="EXE179" s="41"/>
      <c r="EXF179" s="41"/>
      <c r="EXG179" s="41"/>
      <c r="EXH179" s="41"/>
      <c r="EXI179" s="41"/>
      <c r="EXJ179" s="41"/>
      <c r="EXK179" s="41"/>
      <c r="EXL179" s="41"/>
      <c r="EXM179" s="41"/>
      <c r="EXN179" s="41"/>
      <c r="EXO179" s="41"/>
      <c r="EXP179" s="41"/>
      <c r="EXQ179" s="41"/>
      <c r="EXR179" s="41"/>
      <c r="EXS179" s="41"/>
      <c r="EXT179" s="41"/>
      <c r="EXU179" s="41"/>
      <c r="EXV179" s="41"/>
      <c r="EXW179" s="41"/>
      <c r="EXX179" s="41"/>
      <c r="EXY179" s="41"/>
      <c r="EXZ179" s="41"/>
      <c r="EYA179" s="41"/>
      <c r="EYB179" s="41"/>
      <c r="EYC179" s="41"/>
      <c r="EYD179" s="41"/>
      <c r="EYE179" s="41"/>
      <c r="EYF179" s="41"/>
      <c r="EYG179" s="41"/>
      <c r="EYH179" s="41"/>
      <c r="EYI179" s="41"/>
      <c r="EYJ179" s="41"/>
      <c r="EYK179" s="41"/>
      <c r="EYL179" s="41"/>
      <c r="EYM179" s="41"/>
      <c r="EYN179" s="41"/>
      <c r="EYO179" s="41"/>
      <c r="EYP179" s="41"/>
      <c r="EYQ179" s="41"/>
      <c r="EYR179" s="41"/>
      <c r="EYS179" s="41"/>
      <c r="EYT179" s="41"/>
      <c r="EYU179" s="41"/>
      <c r="EYV179" s="41"/>
      <c r="EYW179" s="41"/>
      <c r="EYX179" s="41"/>
      <c r="EYY179" s="41"/>
      <c r="EYZ179" s="41"/>
      <c r="EZA179" s="41"/>
      <c r="EZB179" s="41"/>
      <c r="EZC179" s="41"/>
      <c r="EZD179" s="41"/>
      <c r="EZE179" s="41"/>
      <c r="EZF179" s="41"/>
      <c r="EZG179" s="41"/>
      <c r="EZH179" s="41"/>
      <c r="EZI179" s="41"/>
      <c r="EZJ179" s="41"/>
      <c r="EZK179" s="41"/>
      <c r="EZL179" s="41"/>
      <c r="EZM179" s="41"/>
      <c r="EZN179" s="41"/>
      <c r="EZO179" s="41"/>
      <c r="EZP179" s="41"/>
      <c r="EZQ179" s="41"/>
      <c r="EZR179" s="41"/>
      <c r="EZS179" s="41"/>
      <c r="EZT179" s="41"/>
      <c r="EZU179" s="41"/>
      <c r="EZV179" s="41"/>
      <c r="EZW179" s="41"/>
      <c r="EZX179" s="41"/>
      <c r="EZY179" s="41"/>
      <c r="EZZ179" s="41"/>
      <c r="FAA179" s="41"/>
      <c r="FAB179" s="41"/>
      <c r="FAC179" s="41"/>
      <c r="FAD179" s="41"/>
      <c r="FAE179" s="41"/>
      <c r="FAF179" s="41"/>
      <c r="FAG179" s="41"/>
      <c r="FAH179" s="41"/>
      <c r="FAI179" s="41"/>
      <c r="FAJ179" s="41"/>
      <c r="FAK179" s="41"/>
      <c r="FAL179" s="41"/>
      <c r="FAM179" s="41"/>
      <c r="FAN179" s="41"/>
      <c r="FAO179" s="41"/>
      <c r="FAP179" s="41"/>
      <c r="FAQ179" s="41"/>
      <c r="FAR179" s="41"/>
      <c r="FAS179" s="41"/>
      <c r="FAT179" s="41"/>
      <c r="FAU179" s="41"/>
      <c r="FAV179" s="41"/>
      <c r="FAW179" s="41"/>
      <c r="FAX179" s="41"/>
      <c r="FAY179" s="41"/>
      <c r="FAZ179" s="41"/>
      <c r="FBA179" s="41"/>
      <c r="FBB179" s="41"/>
      <c r="FBC179" s="41"/>
      <c r="FBD179" s="41"/>
      <c r="FBE179" s="41"/>
      <c r="FBF179" s="41"/>
      <c r="FBG179" s="41"/>
      <c r="FBH179" s="41"/>
      <c r="FBI179" s="41"/>
      <c r="FBJ179" s="41"/>
      <c r="FBK179" s="41"/>
      <c r="FBL179" s="41"/>
      <c r="FBM179" s="41"/>
      <c r="FBN179" s="41"/>
      <c r="FBO179" s="41"/>
      <c r="FBP179" s="41"/>
      <c r="FBQ179" s="41"/>
      <c r="FBR179" s="41"/>
      <c r="FBS179" s="41"/>
      <c r="FBT179" s="41"/>
      <c r="FBU179" s="41"/>
      <c r="FBV179" s="41"/>
      <c r="FBW179" s="41"/>
      <c r="FBX179" s="41"/>
      <c r="FBY179" s="41"/>
      <c r="FBZ179" s="41"/>
      <c r="FCA179" s="41"/>
      <c r="FCB179" s="41"/>
      <c r="FCC179" s="41"/>
      <c r="FCD179" s="41"/>
      <c r="FCE179" s="41"/>
      <c r="FCF179" s="41"/>
      <c r="FCG179" s="41"/>
      <c r="FCH179" s="41"/>
      <c r="FCI179" s="41"/>
      <c r="FCJ179" s="41"/>
      <c r="FCK179" s="41"/>
      <c r="FCL179" s="41"/>
      <c r="FCM179" s="41"/>
      <c r="FCN179" s="41"/>
      <c r="FCO179" s="41"/>
      <c r="FCP179" s="41"/>
      <c r="FCQ179" s="41"/>
      <c r="FCR179" s="41"/>
      <c r="FCS179" s="41"/>
      <c r="FCT179" s="41"/>
      <c r="FCU179" s="41"/>
      <c r="FCV179" s="41"/>
      <c r="FCW179" s="41"/>
      <c r="FCX179" s="41"/>
      <c r="FCY179" s="41"/>
      <c r="FCZ179" s="41"/>
      <c r="FDA179" s="41"/>
      <c r="FDB179" s="41"/>
      <c r="FDC179" s="41"/>
      <c r="FDD179" s="41"/>
      <c r="FDE179" s="41"/>
      <c r="FDF179" s="41"/>
      <c r="FDG179" s="41"/>
      <c r="FDH179" s="41"/>
      <c r="FDI179" s="41"/>
      <c r="FDJ179" s="41"/>
      <c r="FDK179" s="41"/>
      <c r="FDL179" s="41"/>
      <c r="FDM179" s="41"/>
      <c r="FDN179" s="41"/>
      <c r="FDO179" s="41"/>
      <c r="FDP179" s="41"/>
      <c r="FDQ179" s="41"/>
      <c r="FDR179" s="41"/>
      <c r="FDS179" s="41"/>
      <c r="FDT179" s="41"/>
      <c r="FDU179" s="41"/>
      <c r="FDV179" s="41"/>
      <c r="FDW179" s="41"/>
      <c r="FDX179" s="41"/>
      <c r="FDY179" s="41"/>
      <c r="FDZ179" s="41"/>
      <c r="FEA179" s="41"/>
      <c r="FEB179" s="41"/>
      <c r="FEC179" s="41"/>
      <c r="FED179" s="41"/>
      <c r="FEE179" s="41"/>
      <c r="FEF179" s="41"/>
      <c r="FEG179" s="41"/>
      <c r="FEH179" s="41"/>
      <c r="FEI179" s="41"/>
      <c r="FEJ179" s="41"/>
      <c r="FEK179" s="41"/>
      <c r="FEL179" s="41"/>
      <c r="FEM179" s="41"/>
      <c r="FEN179" s="41"/>
      <c r="FEO179" s="41"/>
      <c r="FEP179" s="41"/>
      <c r="FEQ179" s="41"/>
      <c r="FER179" s="41"/>
      <c r="FES179" s="41"/>
      <c r="FET179" s="41"/>
      <c r="FEU179" s="41"/>
      <c r="FEV179" s="41"/>
      <c r="FEW179" s="41"/>
      <c r="FEX179" s="41"/>
      <c r="FEY179" s="41"/>
      <c r="FEZ179" s="41"/>
      <c r="FFA179" s="41"/>
      <c r="FFB179" s="41"/>
      <c r="FFC179" s="41"/>
      <c r="FFD179" s="41"/>
      <c r="FFE179" s="41"/>
      <c r="FFF179" s="41"/>
      <c r="FFG179" s="41"/>
      <c r="FFH179" s="41"/>
      <c r="FFI179" s="41"/>
      <c r="FFJ179" s="41"/>
      <c r="FFK179" s="41"/>
      <c r="FFL179" s="41"/>
      <c r="FFM179" s="41"/>
      <c r="FFN179" s="41"/>
      <c r="FFO179" s="41"/>
      <c r="FFP179" s="41"/>
      <c r="FFQ179" s="41"/>
      <c r="FFR179" s="41"/>
      <c r="FFS179" s="41"/>
      <c r="FFT179" s="41"/>
      <c r="FFU179" s="41"/>
      <c r="FFV179" s="41"/>
      <c r="FFW179" s="41"/>
      <c r="FFX179" s="41"/>
      <c r="FFY179" s="41"/>
      <c r="FFZ179" s="41"/>
      <c r="FGA179" s="41"/>
      <c r="FGB179" s="41"/>
      <c r="FGC179" s="41"/>
      <c r="FGD179" s="41"/>
      <c r="FGE179" s="41"/>
      <c r="FGF179" s="41"/>
      <c r="FGG179" s="41"/>
      <c r="FGH179" s="41"/>
      <c r="FGI179" s="41"/>
      <c r="FGJ179" s="41"/>
      <c r="FGK179" s="41"/>
      <c r="FGL179" s="41"/>
      <c r="FGM179" s="41"/>
      <c r="FGN179" s="41"/>
      <c r="FGO179" s="41"/>
      <c r="FGP179" s="41"/>
      <c r="FGQ179" s="41"/>
      <c r="FGR179" s="41"/>
      <c r="FGS179" s="41"/>
      <c r="FGT179" s="41"/>
      <c r="FGU179" s="41"/>
      <c r="FGV179" s="41"/>
      <c r="FGW179" s="41"/>
      <c r="FGX179" s="41"/>
      <c r="FGY179" s="41"/>
      <c r="FGZ179" s="41"/>
      <c r="FHA179" s="41"/>
      <c r="FHB179" s="41"/>
      <c r="FHC179" s="41"/>
      <c r="FHD179" s="41"/>
      <c r="FHE179" s="41"/>
      <c r="FHF179" s="41"/>
      <c r="FHG179" s="41"/>
      <c r="FHH179" s="41"/>
      <c r="FHI179" s="41"/>
      <c r="FHJ179" s="41"/>
      <c r="FHK179" s="41"/>
      <c r="FHL179" s="41"/>
      <c r="FHM179" s="41"/>
      <c r="FHN179" s="41"/>
      <c r="FHO179" s="41"/>
      <c r="FHP179" s="41"/>
      <c r="FHQ179" s="41"/>
      <c r="FHR179" s="41"/>
      <c r="FHS179" s="41"/>
      <c r="FHT179" s="41"/>
      <c r="FHU179" s="41"/>
      <c r="FHV179" s="41"/>
      <c r="FHW179" s="41"/>
      <c r="FHX179" s="41"/>
      <c r="FHY179" s="41"/>
      <c r="FHZ179" s="41"/>
      <c r="FIA179" s="41"/>
      <c r="FIB179" s="41"/>
      <c r="FIC179" s="41"/>
      <c r="FID179" s="41"/>
      <c r="FIE179" s="41"/>
      <c r="FIF179" s="41"/>
      <c r="FIG179" s="41"/>
      <c r="FIH179" s="41"/>
      <c r="FII179" s="41"/>
      <c r="FIJ179" s="41"/>
      <c r="FIK179" s="41"/>
      <c r="FIL179" s="41"/>
      <c r="FIM179" s="41"/>
      <c r="FIN179" s="41"/>
      <c r="FIO179" s="41"/>
      <c r="FIP179" s="41"/>
      <c r="FIQ179" s="41"/>
      <c r="FIR179" s="41"/>
      <c r="FIS179" s="41"/>
      <c r="FIT179" s="41"/>
      <c r="FIU179" s="41"/>
      <c r="FIV179" s="41"/>
      <c r="FIW179" s="41"/>
      <c r="FIX179" s="41"/>
      <c r="FIY179" s="41"/>
      <c r="FIZ179" s="41"/>
      <c r="FJA179" s="41"/>
      <c r="FJB179" s="41"/>
      <c r="FJC179" s="41"/>
      <c r="FJD179" s="41"/>
      <c r="FJE179" s="41"/>
      <c r="FJF179" s="41"/>
      <c r="FJG179" s="41"/>
      <c r="FJH179" s="41"/>
      <c r="FJI179" s="41"/>
      <c r="FJJ179" s="41"/>
      <c r="FJK179" s="41"/>
      <c r="FJL179" s="41"/>
      <c r="FJM179" s="41"/>
      <c r="FJN179" s="41"/>
      <c r="FJO179" s="41"/>
      <c r="FJP179" s="41"/>
      <c r="FJQ179" s="41"/>
      <c r="FJR179" s="41"/>
      <c r="FJS179" s="41"/>
      <c r="FJT179" s="41"/>
      <c r="FJU179" s="41"/>
      <c r="FJV179" s="41"/>
      <c r="FJW179" s="41"/>
      <c r="FJX179" s="41"/>
      <c r="FJY179" s="41"/>
      <c r="FJZ179" s="41"/>
      <c r="FKA179" s="41"/>
      <c r="FKB179" s="41"/>
      <c r="FKC179" s="41"/>
      <c r="FKD179" s="41"/>
      <c r="FKE179" s="41"/>
      <c r="FKF179" s="41"/>
      <c r="FKG179" s="41"/>
      <c r="FKH179" s="41"/>
      <c r="FKI179" s="41"/>
      <c r="FKJ179" s="41"/>
      <c r="FKK179" s="41"/>
      <c r="FKL179" s="41"/>
      <c r="FKM179" s="41"/>
      <c r="FKN179" s="41"/>
      <c r="FKO179" s="41"/>
      <c r="FKP179" s="41"/>
      <c r="FKQ179" s="41"/>
      <c r="FKR179" s="41"/>
      <c r="FKS179" s="41"/>
      <c r="FKT179" s="41"/>
      <c r="FKU179" s="41"/>
      <c r="FKV179" s="41"/>
      <c r="FKW179" s="41"/>
      <c r="FKX179" s="41"/>
      <c r="FKY179" s="41"/>
      <c r="FKZ179" s="41"/>
      <c r="FLA179" s="41"/>
      <c r="FLB179" s="41"/>
      <c r="FLC179" s="41"/>
      <c r="FLD179" s="41"/>
      <c r="FLE179" s="41"/>
      <c r="FLF179" s="41"/>
      <c r="FLG179" s="41"/>
      <c r="FLH179" s="41"/>
      <c r="FLI179" s="41"/>
      <c r="FLJ179" s="41"/>
      <c r="FLK179" s="41"/>
      <c r="FLL179" s="41"/>
      <c r="FLM179" s="41"/>
      <c r="FLN179" s="41"/>
      <c r="FLO179" s="41"/>
      <c r="FLP179" s="41"/>
      <c r="FLQ179" s="41"/>
      <c r="FLR179" s="41"/>
      <c r="FLS179" s="41"/>
      <c r="FLT179" s="41"/>
      <c r="FLU179" s="41"/>
      <c r="FLV179" s="41"/>
      <c r="FLW179" s="41"/>
      <c r="FLX179" s="41"/>
      <c r="FLY179" s="41"/>
      <c r="FLZ179" s="41"/>
      <c r="FMA179" s="41"/>
      <c r="FMB179" s="41"/>
      <c r="FMC179" s="41"/>
      <c r="FMD179" s="41"/>
      <c r="FME179" s="41"/>
      <c r="FMF179" s="41"/>
      <c r="FMG179" s="41"/>
      <c r="FMH179" s="41"/>
      <c r="FMI179" s="41"/>
      <c r="FMJ179" s="41"/>
      <c r="FMK179" s="41"/>
      <c r="FML179" s="41"/>
      <c r="FMM179" s="41"/>
      <c r="FMN179" s="41"/>
      <c r="FMO179" s="41"/>
      <c r="FMP179" s="41"/>
      <c r="FMQ179" s="41"/>
      <c r="FMR179" s="41"/>
      <c r="FMS179" s="41"/>
      <c r="FMT179" s="41"/>
      <c r="FMU179" s="41"/>
      <c r="FMV179" s="41"/>
      <c r="FMW179" s="41"/>
      <c r="FMX179" s="41"/>
      <c r="FMY179" s="41"/>
      <c r="FMZ179" s="41"/>
      <c r="FNA179" s="41"/>
      <c r="FNB179" s="41"/>
      <c r="FNC179" s="41"/>
      <c r="FND179" s="41"/>
      <c r="FNE179" s="41"/>
      <c r="FNF179" s="41"/>
      <c r="FNG179" s="41"/>
      <c r="FNH179" s="41"/>
      <c r="FNI179" s="41"/>
      <c r="FNJ179" s="41"/>
      <c r="FNK179" s="41"/>
      <c r="FNL179" s="41"/>
      <c r="FNM179" s="41"/>
      <c r="FNN179" s="41"/>
      <c r="FNO179" s="41"/>
      <c r="FNP179" s="41"/>
      <c r="FNQ179" s="41"/>
      <c r="FNR179" s="41"/>
      <c r="FNS179" s="41"/>
      <c r="FNT179" s="41"/>
      <c r="FNU179" s="41"/>
      <c r="FNV179" s="41"/>
      <c r="FNW179" s="41"/>
      <c r="FNX179" s="41"/>
      <c r="FNY179" s="41"/>
      <c r="FNZ179" s="41"/>
      <c r="FOA179" s="41"/>
      <c r="FOB179" s="41"/>
      <c r="FOC179" s="41"/>
      <c r="FOD179" s="41"/>
      <c r="FOE179" s="41"/>
      <c r="FOF179" s="41"/>
      <c r="FOG179" s="41"/>
      <c r="FOH179" s="41"/>
      <c r="FOI179" s="41"/>
      <c r="FOJ179" s="41"/>
      <c r="FOK179" s="41"/>
      <c r="FOL179" s="41"/>
      <c r="FOM179" s="41"/>
      <c r="FON179" s="41"/>
      <c r="FOO179" s="41"/>
      <c r="FOP179" s="41"/>
      <c r="FOQ179" s="41"/>
      <c r="FOR179" s="41"/>
      <c r="FOS179" s="41"/>
      <c r="FOT179" s="41"/>
      <c r="FOU179" s="41"/>
      <c r="FOV179" s="41"/>
      <c r="FOW179" s="41"/>
      <c r="FOX179" s="41"/>
      <c r="FOY179" s="41"/>
      <c r="FOZ179" s="41"/>
      <c r="FPA179" s="41"/>
      <c r="FPB179" s="41"/>
      <c r="FPC179" s="41"/>
      <c r="FPD179" s="41"/>
      <c r="FPE179" s="41"/>
      <c r="FPF179" s="41"/>
      <c r="FPG179" s="41"/>
      <c r="FPH179" s="41"/>
      <c r="FPI179" s="41"/>
      <c r="FPJ179" s="41"/>
      <c r="FPK179" s="41"/>
      <c r="FPL179" s="41"/>
      <c r="FPM179" s="41"/>
      <c r="FPN179" s="41"/>
      <c r="FPO179" s="41"/>
      <c r="FPP179" s="41"/>
      <c r="FPQ179" s="41"/>
      <c r="FPR179" s="41"/>
      <c r="FPS179" s="41"/>
      <c r="FPT179" s="41"/>
      <c r="FPU179" s="41"/>
      <c r="FPV179" s="41"/>
      <c r="FPW179" s="41"/>
      <c r="FPX179" s="41"/>
      <c r="FPY179" s="41"/>
      <c r="FPZ179" s="41"/>
      <c r="FQA179" s="41"/>
      <c r="FQB179" s="41"/>
      <c r="FQC179" s="41"/>
      <c r="FQD179" s="41"/>
      <c r="FQE179" s="41"/>
      <c r="FQF179" s="41"/>
      <c r="FQG179" s="41"/>
      <c r="FQH179" s="41"/>
      <c r="FQI179" s="41"/>
      <c r="FQJ179" s="41"/>
      <c r="FQK179" s="41"/>
      <c r="FQL179" s="41"/>
      <c r="FQM179" s="41"/>
      <c r="FQN179" s="41"/>
      <c r="FQO179" s="41"/>
      <c r="FQP179" s="41"/>
      <c r="FQQ179" s="41"/>
      <c r="FQR179" s="41"/>
      <c r="FQS179" s="41"/>
      <c r="FQT179" s="41"/>
      <c r="FQU179" s="41"/>
      <c r="FQV179" s="41"/>
      <c r="FQW179" s="41"/>
      <c r="FQX179" s="41"/>
      <c r="FQY179" s="41"/>
      <c r="FQZ179" s="41"/>
      <c r="FRA179" s="41"/>
      <c r="FRB179" s="41"/>
      <c r="FRC179" s="41"/>
      <c r="FRD179" s="41"/>
      <c r="FRE179" s="41"/>
      <c r="FRF179" s="41"/>
      <c r="FRG179" s="41"/>
      <c r="FRH179" s="41"/>
      <c r="FRI179" s="41"/>
      <c r="FRJ179" s="41"/>
      <c r="FRK179" s="41"/>
      <c r="FRL179" s="41"/>
      <c r="FRM179" s="41"/>
      <c r="FRN179" s="41"/>
      <c r="FRO179" s="41"/>
      <c r="FRP179" s="41"/>
      <c r="FRQ179" s="41"/>
      <c r="FRR179" s="41"/>
      <c r="FRS179" s="41"/>
      <c r="FRT179" s="41"/>
      <c r="FRU179" s="41"/>
      <c r="FRV179" s="41"/>
      <c r="FRW179" s="41"/>
      <c r="FRX179" s="41"/>
      <c r="FRY179" s="41"/>
      <c r="FRZ179" s="41"/>
      <c r="FSA179" s="41"/>
      <c r="FSB179" s="41"/>
      <c r="FSC179" s="41"/>
      <c r="FSD179" s="41"/>
      <c r="FSE179" s="41"/>
      <c r="FSF179" s="41"/>
      <c r="FSG179" s="41"/>
      <c r="FSH179" s="41"/>
      <c r="FSI179" s="41"/>
      <c r="FSJ179" s="41"/>
      <c r="FSK179" s="41"/>
      <c r="FSL179" s="41"/>
      <c r="FSM179" s="41"/>
      <c r="FSN179" s="41"/>
      <c r="FSO179" s="41"/>
      <c r="FSP179" s="41"/>
      <c r="FSQ179" s="41"/>
      <c r="FSR179" s="41"/>
      <c r="FSS179" s="41"/>
      <c r="FST179" s="41"/>
      <c r="FSU179" s="41"/>
      <c r="FSV179" s="41"/>
      <c r="FSW179" s="41"/>
      <c r="FSX179" s="41"/>
      <c r="FSY179" s="41"/>
      <c r="FSZ179" s="41"/>
      <c r="FTA179" s="41"/>
      <c r="FTB179" s="41"/>
      <c r="FTC179" s="41"/>
      <c r="FTD179" s="41"/>
      <c r="FTE179" s="41"/>
      <c r="FTF179" s="41"/>
      <c r="FTG179" s="41"/>
      <c r="FTH179" s="41"/>
      <c r="FTI179" s="41"/>
      <c r="FTJ179" s="41"/>
      <c r="FTK179" s="41"/>
      <c r="FTL179" s="41"/>
      <c r="FTM179" s="41"/>
      <c r="FTN179" s="41"/>
      <c r="FTO179" s="41"/>
      <c r="FTP179" s="41"/>
      <c r="FTQ179" s="41"/>
      <c r="FTR179" s="41"/>
      <c r="FTS179" s="41"/>
      <c r="FTT179" s="41"/>
      <c r="FTU179" s="41"/>
      <c r="FTV179" s="41"/>
      <c r="FTW179" s="41"/>
      <c r="FTX179" s="41"/>
      <c r="FTY179" s="41"/>
      <c r="FTZ179" s="41"/>
      <c r="FUA179" s="41"/>
      <c r="FUB179" s="41"/>
      <c r="FUC179" s="41"/>
      <c r="FUD179" s="41"/>
      <c r="FUE179" s="41"/>
      <c r="FUF179" s="41"/>
      <c r="FUG179" s="41"/>
      <c r="FUH179" s="41"/>
      <c r="FUI179" s="41"/>
      <c r="FUJ179" s="41"/>
      <c r="FUK179" s="41"/>
      <c r="FUL179" s="41"/>
      <c r="FUM179" s="41"/>
      <c r="FUN179" s="41"/>
      <c r="FUO179" s="41"/>
      <c r="FUP179" s="41"/>
      <c r="FUQ179" s="41"/>
      <c r="FUR179" s="41"/>
      <c r="FUS179" s="41"/>
      <c r="FUT179" s="41"/>
      <c r="FUU179" s="41"/>
      <c r="FUV179" s="41"/>
      <c r="FUW179" s="41"/>
      <c r="FUX179" s="41"/>
      <c r="FUY179" s="41"/>
      <c r="FUZ179" s="41"/>
      <c r="FVA179" s="41"/>
      <c r="FVB179" s="41"/>
      <c r="FVC179" s="41"/>
      <c r="FVD179" s="41"/>
      <c r="FVE179" s="41"/>
      <c r="FVF179" s="41"/>
      <c r="FVG179" s="41"/>
      <c r="FVH179" s="41"/>
      <c r="FVI179" s="41"/>
      <c r="FVJ179" s="41"/>
      <c r="FVK179" s="41"/>
      <c r="FVL179" s="41"/>
      <c r="FVM179" s="41"/>
      <c r="FVN179" s="41"/>
      <c r="FVO179" s="41"/>
      <c r="FVP179" s="41"/>
      <c r="FVQ179" s="41"/>
      <c r="FVR179" s="41"/>
      <c r="FVS179" s="41"/>
      <c r="FVT179" s="41"/>
      <c r="FVU179" s="41"/>
      <c r="FVV179" s="41"/>
      <c r="FVW179" s="41"/>
      <c r="FVX179" s="41"/>
      <c r="FVY179" s="41"/>
      <c r="FVZ179" s="41"/>
      <c r="FWA179" s="41"/>
      <c r="FWB179" s="41"/>
      <c r="FWC179" s="41"/>
      <c r="FWD179" s="41"/>
      <c r="FWE179" s="41"/>
      <c r="FWF179" s="41"/>
      <c r="FWG179" s="41"/>
      <c r="FWH179" s="41"/>
      <c r="FWI179" s="41"/>
      <c r="FWJ179" s="41"/>
      <c r="FWK179" s="41"/>
      <c r="FWL179" s="41"/>
      <c r="FWM179" s="41"/>
      <c r="FWN179" s="41"/>
      <c r="FWO179" s="41"/>
      <c r="FWP179" s="41"/>
      <c r="FWQ179" s="41"/>
      <c r="FWR179" s="41"/>
      <c r="FWS179" s="41"/>
      <c r="FWT179" s="41"/>
      <c r="FWU179" s="41"/>
      <c r="FWV179" s="41"/>
      <c r="FWW179" s="41"/>
      <c r="FWX179" s="41"/>
      <c r="FWY179" s="41"/>
      <c r="FWZ179" s="41"/>
      <c r="FXA179" s="41"/>
      <c r="FXB179" s="41"/>
      <c r="FXC179" s="41"/>
      <c r="FXD179" s="41"/>
      <c r="FXE179" s="41"/>
      <c r="FXF179" s="41"/>
      <c r="FXG179" s="41"/>
      <c r="FXH179" s="41"/>
      <c r="FXI179" s="41"/>
      <c r="FXJ179" s="41"/>
      <c r="FXK179" s="41"/>
      <c r="FXL179" s="41"/>
      <c r="FXM179" s="41"/>
      <c r="FXN179" s="41"/>
      <c r="FXO179" s="41"/>
      <c r="FXP179" s="41"/>
      <c r="FXQ179" s="41"/>
      <c r="FXR179" s="41"/>
      <c r="FXS179" s="41"/>
      <c r="FXT179" s="41"/>
      <c r="FXU179" s="41"/>
      <c r="FXV179" s="41"/>
      <c r="FXW179" s="41"/>
      <c r="FXX179" s="41"/>
      <c r="FXY179" s="41"/>
      <c r="FXZ179" s="41"/>
      <c r="FYA179" s="41"/>
      <c r="FYB179" s="41"/>
      <c r="FYC179" s="41"/>
      <c r="FYD179" s="41"/>
      <c r="FYE179" s="41"/>
      <c r="FYF179" s="41"/>
      <c r="FYG179" s="41"/>
      <c r="FYH179" s="41"/>
      <c r="FYI179" s="41"/>
      <c r="FYJ179" s="41"/>
      <c r="FYK179" s="41"/>
      <c r="FYL179" s="41"/>
      <c r="FYM179" s="41"/>
      <c r="FYN179" s="41"/>
      <c r="FYO179" s="41"/>
      <c r="FYP179" s="41"/>
      <c r="FYQ179" s="41"/>
      <c r="FYR179" s="41"/>
      <c r="FYS179" s="41"/>
      <c r="FYT179" s="41"/>
      <c r="FYU179" s="41"/>
      <c r="FYV179" s="41"/>
      <c r="FYW179" s="41"/>
      <c r="FYX179" s="41"/>
      <c r="FYY179" s="41"/>
      <c r="FYZ179" s="41"/>
      <c r="FZA179" s="41"/>
      <c r="FZB179" s="41"/>
      <c r="FZC179" s="41"/>
      <c r="FZD179" s="41"/>
      <c r="FZE179" s="41"/>
      <c r="FZF179" s="41"/>
      <c r="FZG179" s="41"/>
      <c r="FZH179" s="41"/>
      <c r="FZI179" s="41"/>
      <c r="FZJ179" s="41"/>
      <c r="FZK179" s="41"/>
      <c r="FZL179" s="41"/>
      <c r="FZM179" s="41"/>
      <c r="FZN179" s="41"/>
      <c r="FZO179" s="41"/>
      <c r="FZP179" s="41"/>
      <c r="FZQ179" s="41"/>
      <c r="FZR179" s="41"/>
      <c r="FZS179" s="41"/>
      <c r="FZT179" s="41"/>
      <c r="FZU179" s="41"/>
      <c r="FZV179" s="41"/>
      <c r="FZW179" s="41"/>
      <c r="FZX179" s="41"/>
      <c r="FZY179" s="41"/>
      <c r="FZZ179" s="41"/>
      <c r="GAA179" s="41"/>
      <c r="GAB179" s="41"/>
      <c r="GAC179" s="41"/>
      <c r="GAD179" s="41"/>
      <c r="GAE179" s="41"/>
      <c r="GAF179" s="41"/>
      <c r="GAG179" s="41"/>
      <c r="GAH179" s="41"/>
      <c r="GAI179" s="41"/>
      <c r="GAJ179" s="41"/>
      <c r="GAK179" s="41"/>
      <c r="GAL179" s="41"/>
      <c r="GAM179" s="41"/>
      <c r="GAN179" s="41"/>
      <c r="GAO179" s="41"/>
      <c r="GAP179" s="41"/>
      <c r="GAQ179" s="41"/>
      <c r="GAR179" s="41"/>
      <c r="GAS179" s="41"/>
      <c r="GAT179" s="41"/>
      <c r="GAU179" s="41"/>
      <c r="GAV179" s="41"/>
      <c r="GAW179" s="41"/>
      <c r="GAX179" s="41"/>
      <c r="GAY179" s="41"/>
      <c r="GAZ179" s="41"/>
      <c r="GBA179" s="41"/>
      <c r="GBB179" s="41"/>
      <c r="GBC179" s="41"/>
      <c r="GBD179" s="41"/>
      <c r="GBE179" s="41"/>
      <c r="GBF179" s="41"/>
      <c r="GBG179" s="41"/>
      <c r="GBH179" s="41"/>
      <c r="GBI179" s="41"/>
      <c r="GBJ179" s="41"/>
      <c r="GBK179" s="41"/>
      <c r="GBL179" s="41"/>
      <c r="GBM179" s="41"/>
      <c r="GBN179" s="41"/>
      <c r="GBO179" s="41"/>
      <c r="GBP179" s="41"/>
      <c r="GBQ179" s="41"/>
      <c r="GBR179" s="41"/>
      <c r="GBS179" s="41"/>
      <c r="GBT179" s="41"/>
      <c r="GBU179" s="41"/>
      <c r="GBV179" s="41"/>
      <c r="GBW179" s="41"/>
      <c r="GBX179" s="41"/>
      <c r="GBY179" s="41"/>
      <c r="GBZ179" s="41"/>
      <c r="GCA179" s="41"/>
      <c r="GCB179" s="41"/>
      <c r="GCC179" s="41"/>
      <c r="GCD179" s="41"/>
      <c r="GCE179" s="41"/>
      <c r="GCF179" s="41"/>
      <c r="GCG179" s="41"/>
      <c r="GCH179" s="41"/>
      <c r="GCI179" s="41"/>
      <c r="GCJ179" s="41"/>
      <c r="GCK179" s="41"/>
      <c r="GCL179" s="41"/>
      <c r="GCM179" s="41"/>
      <c r="GCN179" s="41"/>
      <c r="GCO179" s="41"/>
      <c r="GCP179" s="41"/>
      <c r="GCQ179" s="41"/>
      <c r="GCR179" s="41"/>
      <c r="GCS179" s="41"/>
      <c r="GCT179" s="41"/>
      <c r="GCU179" s="41"/>
      <c r="GCV179" s="41"/>
      <c r="GCW179" s="41"/>
      <c r="GCX179" s="41"/>
      <c r="GCY179" s="41"/>
      <c r="GCZ179" s="41"/>
      <c r="GDA179" s="41"/>
      <c r="GDB179" s="41"/>
      <c r="GDC179" s="41"/>
      <c r="GDD179" s="41"/>
      <c r="GDE179" s="41"/>
      <c r="GDF179" s="41"/>
      <c r="GDG179" s="41"/>
      <c r="GDH179" s="41"/>
      <c r="GDI179" s="41"/>
      <c r="GDJ179" s="41"/>
      <c r="GDK179" s="41"/>
      <c r="GDL179" s="41"/>
      <c r="GDM179" s="41"/>
      <c r="GDN179" s="41"/>
      <c r="GDO179" s="41"/>
      <c r="GDP179" s="41"/>
      <c r="GDQ179" s="41"/>
      <c r="GDR179" s="41"/>
      <c r="GDS179" s="41"/>
      <c r="GDT179" s="41"/>
      <c r="GDU179" s="41"/>
      <c r="GDV179" s="41"/>
      <c r="GDW179" s="41"/>
      <c r="GDX179" s="41"/>
      <c r="GDY179" s="41"/>
      <c r="GDZ179" s="41"/>
      <c r="GEA179" s="41"/>
      <c r="GEB179" s="41"/>
      <c r="GEC179" s="41"/>
      <c r="GED179" s="41"/>
      <c r="GEE179" s="41"/>
      <c r="GEF179" s="41"/>
      <c r="GEG179" s="41"/>
      <c r="GEH179" s="41"/>
      <c r="GEI179" s="41"/>
      <c r="GEJ179" s="41"/>
      <c r="GEK179" s="41"/>
      <c r="GEL179" s="41"/>
      <c r="GEM179" s="41"/>
      <c r="GEN179" s="41"/>
      <c r="GEO179" s="41"/>
      <c r="GEP179" s="41"/>
      <c r="GEQ179" s="41"/>
      <c r="GER179" s="41"/>
      <c r="GES179" s="41"/>
      <c r="GET179" s="41"/>
      <c r="GEU179" s="41"/>
      <c r="GEV179" s="41"/>
      <c r="GEW179" s="41"/>
      <c r="GEX179" s="41"/>
      <c r="GEY179" s="41"/>
      <c r="GEZ179" s="41"/>
      <c r="GFA179" s="41"/>
      <c r="GFB179" s="41"/>
      <c r="GFC179" s="41"/>
      <c r="GFD179" s="41"/>
      <c r="GFE179" s="41"/>
      <c r="GFF179" s="41"/>
      <c r="GFG179" s="41"/>
      <c r="GFH179" s="41"/>
      <c r="GFI179" s="41"/>
      <c r="GFJ179" s="41"/>
      <c r="GFK179" s="41"/>
      <c r="GFL179" s="41"/>
      <c r="GFM179" s="41"/>
      <c r="GFN179" s="41"/>
      <c r="GFO179" s="41"/>
      <c r="GFP179" s="41"/>
      <c r="GFQ179" s="41"/>
      <c r="GFR179" s="41"/>
      <c r="GFS179" s="41"/>
      <c r="GFT179" s="41"/>
      <c r="GFU179" s="41"/>
      <c r="GFV179" s="41"/>
      <c r="GFW179" s="41"/>
      <c r="GFX179" s="41"/>
      <c r="GFY179" s="41"/>
      <c r="GFZ179" s="41"/>
      <c r="GGA179" s="41"/>
      <c r="GGB179" s="41"/>
      <c r="GGC179" s="41"/>
      <c r="GGD179" s="41"/>
      <c r="GGE179" s="41"/>
      <c r="GGF179" s="41"/>
      <c r="GGG179" s="41"/>
      <c r="GGH179" s="41"/>
      <c r="GGI179" s="41"/>
      <c r="GGJ179" s="41"/>
      <c r="GGK179" s="41"/>
      <c r="GGL179" s="41"/>
      <c r="GGM179" s="41"/>
      <c r="GGN179" s="41"/>
      <c r="GGO179" s="41"/>
      <c r="GGP179" s="41"/>
      <c r="GGQ179" s="41"/>
      <c r="GGR179" s="41"/>
      <c r="GGS179" s="41"/>
      <c r="GGT179" s="41"/>
      <c r="GGU179" s="41"/>
      <c r="GGV179" s="41"/>
      <c r="GGW179" s="41"/>
      <c r="GGX179" s="41"/>
      <c r="GGY179" s="41"/>
      <c r="GGZ179" s="41"/>
      <c r="GHA179" s="41"/>
      <c r="GHB179" s="41"/>
      <c r="GHC179" s="41"/>
      <c r="GHD179" s="41"/>
      <c r="GHE179" s="41"/>
      <c r="GHF179" s="41"/>
      <c r="GHG179" s="41"/>
      <c r="GHH179" s="41"/>
      <c r="GHI179" s="41"/>
      <c r="GHJ179" s="41"/>
      <c r="GHK179" s="41"/>
      <c r="GHL179" s="41"/>
      <c r="GHM179" s="41"/>
      <c r="GHN179" s="41"/>
      <c r="GHO179" s="41"/>
      <c r="GHP179" s="41"/>
      <c r="GHQ179" s="41"/>
      <c r="GHR179" s="41"/>
      <c r="GHS179" s="41"/>
      <c r="GHT179" s="41"/>
      <c r="GHU179" s="41"/>
      <c r="GHV179" s="41"/>
      <c r="GHW179" s="41"/>
      <c r="GHX179" s="41"/>
      <c r="GHY179" s="41"/>
      <c r="GHZ179" s="41"/>
      <c r="GIA179" s="41"/>
      <c r="GIB179" s="41"/>
      <c r="GIC179" s="41"/>
      <c r="GID179" s="41"/>
      <c r="GIE179" s="41"/>
      <c r="GIF179" s="41"/>
      <c r="GIG179" s="41"/>
      <c r="GIH179" s="41"/>
      <c r="GII179" s="41"/>
      <c r="GIJ179" s="41"/>
      <c r="GIK179" s="41"/>
      <c r="GIL179" s="41"/>
      <c r="GIM179" s="41"/>
      <c r="GIN179" s="41"/>
      <c r="GIO179" s="41"/>
      <c r="GIP179" s="41"/>
      <c r="GIQ179" s="41"/>
      <c r="GIR179" s="41"/>
      <c r="GIS179" s="41"/>
      <c r="GIT179" s="41"/>
      <c r="GIU179" s="41"/>
      <c r="GIV179" s="41"/>
      <c r="GIW179" s="41"/>
      <c r="GIX179" s="41"/>
      <c r="GIY179" s="41"/>
      <c r="GIZ179" s="41"/>
      <c r="GJA179" s="41"/>
      <c r="GJB179" s="41"/>
      <c r="GJC179" s="41"/>
      <c r="GJD179" s="41"/>
      <c r="GJE179" s="41"/>
      <c r="GJF179" s="41"/>
      <c r="GJG179" s="41"/>
      <c r="GJH179" s="41"/>
      <c r="GJI179" s="41"/>
      <c r="GJJ179" s="41"/>
      <c r="GJK179" s="41"/>
      <c r="GJL179" s="41"/>
      <c r="GJM179" s="41"/>
      <c r="GJN179" s="41"/>
      <c r="GJO179" s="41"/>
      <c r="GJP179" s="41"/>
      <c r="GJQ179" s="41"/>
      <c r="GJR179" s="41"/>
      <c r="GJS179" s="41"/>
      <c r="GJT179" s="41"/>
      <c r="GJU179" s="41"/>
      <c r="GJV179" s="41"/>
      <c r="GJW179" s="41"/>
      <c r="GJX179" s="41"/>
      <c r="GJY179" s="41"/>
      <c r="GJZ179" s="41"/>
      <c r="GKA179" s="41"/>
      <c r="GKB179" s="41"/>
      <c r="GKC179" s="41"/>
      <c r="GKD179" s="41"/>
      <c r="GKE179" s="41"/>
      <c r="GKF179" s="41"/>
      <c r="GKG179" s="41"/>
      <c r="GKH179" s="41"/>
      <c r="GKI179" s="41"/>
      <c r="GKJ179" s="41"/>
      <c r="GKK179" s="41"/>
      <c r="GKL179" s="41"/>
      <c r="GKM179" s="41"/>
      <c r="GKN179" s="41"/>
      <c r="GKO179" s="41"/>
      <c r="GKP179" s="41"/>
      <c r="GKQ179" s="41"/>
      <c r="GKR179" s="41"/>
      <c r="GKS179" s="41"/>
      <c r="GKT179" s="41"/>
      <c r="GKU179" s="41"/>
      <c r="GKV179" s="41"/>
      <c r="GKW179" s="41"/>
      <c r="GKX179" s="41"/>
      <c r="GKY179" s="41"/>
      <c r="GKZ179" s="41"/>
      <c r="GLA179" s="41"/>
      <c r="GLB179" s="41"/>
      <c r="GLC179" s="41"/>
      <c r="GLD179" s="41"/>
      <c r="GLE179" s="41"/>
      <c r="GLF179" s="41"/>
      <c r="GLG179" s="41"/>
      <c r="GLH179" s="41"/>
      <c r="GLI179" s="41"/>
      <c r="GLJ179" s="41"/>
      <c r="GLK179" s="41"/>
      <c r="GLL179" s="41"/>
      <c r="GLM179" s="41"/>
      <c r="GLN179" s="41"/>
      <c r="GLO179" s="41"/>
      <c r="GLP179" s="41"/>
      <c r="GLQ179" s="41"/>
      <c r="GLR179" s="41"/>
      <c r="GLS179" s="41"/>
      <c r="GLT179" s="41"/>
      <c r="GLU179" s="41"/>
      <c r="GLV179" s="41"/>
      <c r="GLW179" s="41"/>
      <c r="GLX179" s="41"/>
      <c r="GLY179" s="41"/>
      <c r="GLZ179" s="41"/>
      <c r="GMA179" s="41"/>
      <c r="GMB179" s="41"/>
      <c r="GMC179" s="41"/>
      <c r="GMD179" s="41"/>
      <c r="GME179" s="41"/>
      <c r="GMF179" s="41"/>
      <c r="GMG179" s="41"/>
      <c r="GMH179" s="41"/>
      <c r="GMI179" s="41"/>
      <c r="GMJ179" s="41"/>
      <c r="GMK179" s="41"/>
      <c r="GML179" s="41"/>
      <c r="GMM179" s="41"/>
      <c r="GMN179" s="41"/>
      <c r="GMO179" s="41"/>
      <c r="GMP179" s="41"/>
      <c r="GMQ179" s="41"/>
      <c r="GMR179" s="41"/>
      <c r="GMS179" s="41"/>
      <c r="GMT179" s="41"/>
      <c r="GMU179" s="41"/>
      <c r="GMV179" s="41"/>
      <c r="GMW179" s="41"/>
      <c r="GMX179" s="41"/>
      <c r="GMY179" s="41"/>
      <c r="GMZ179" s="41"/>
      <c r="GNA179" s="41"/>
      <c r="GNB179" s="41"/>
      <c r="GNC179" s="41"/>
      <c r="GND179" s="41"/>
      <c r="GNE179" s="41"/>
      <c r="GNF179" s="41"/>
      <c r="GNG179" s="41"/>
      <c r="GNH179" s="41"/>
      <c r="GNI179" s="41"/>
      <c r="GNJ179" s="41"/>
      <c r="GNK179" s="41"/>
      <c r="GNL179" s="41"/>
      <c r="GNM179" s="41"/>
      <c r="GNN179" s="41"/>
      <c r="GNO179" s="41"/>
      <c r="GNP179" s="41"/>
      <c r="GNQ179" s="41"/>
      <c r="GNR179" s="41"/>
      <c r="GNS179" s="41"/>
      <c r="GNT179" s="41"/>
      <c r="GNU179" s="41"/>
      <c r="GNV179" s="41"/>
      <c r="GNW179" s="41"/>
      <c r="GNX179" s="41"/>
      <c r="GNY179" s="41"/>
      <c r="GNZ179" s="41"/>
      <c r="GOA179" s="41"/>
      <c r="GOB179" s="41"/>
      <c r="GOC179" s="41"/>
      <c r="GOD179" s="41"/>
      <c r="GOE179" s="41"/>
      <c r="GOF179" s="41"/>
      <c r="GOG179" s="41"/>
      <c r="GOH179" s="41"/>
      <c r="GOI179" s="41"/>
      <c r="GOJ179" s="41"/>
      <c r="GOK179" s="41"/>
      <c r="GOL179" s="41"/>
      <c r="GOM179" s="41"/>
      <c r="GON179" s="41"/>
      <c r="GOO179" s="41"/>
      <c r="GOP179" s="41"/>
      <c r="GOQ179" s="41"/>
      <c r="GOR179" s="41"/>
      <c r="GOS179" s="41"/>
      <c r="GOT179" s="41"/>
      <c r="GOU179" s="41"/>
      <c r="GOV179" s="41"/>
      <c r="GOW179" s="41"/>
      <c r="GOX179" s="41"/>
      <c r="GOY179" s="41"/>
      <c r="GOZ179" s="41"/>
      <c r="GPA179" s="41"/>
      <c r="GPB179" s="41"/>
      <c r="GPC179" s="41"/>
      <c r="GPD179" s="41"/>
      <c r="GPE179" s="41"/>
      <c r="GPF179" s="41"/>
      <c r="GPG179" s="41"/>
      <c r="GPH179" s="41"/>
      <c r="GPI179" s="41"/>
      <c r="GPJ179" s="41"/>
      <c r="GPK179" s="41"/>
      <c r="GPL179" s="41"/>
      <c r="GPM179" s="41"/>
      <c r="GPN179" s="41"/>
      <c r="GPO179" s="41"/>
      <c r="GPP179" s="41"/>
      <c r="GPQ179" s="41"/>
      <c r="GPR179" s="41"/>
      <c r="GPS179" s="41"/>
      <c r="GPT179" s="41"/>
      <c r="GPU179" s="41"/>
      <c r="GPV179" s="41"/>
      <c r="GPW179" s="41"/>
      <c r="GPX179" s="41"/>
      <c r="GPY179" s="41"/>
      <c r="GPZ179" s="41"/>
      <c r="GQA179" s="41"/>
      <c r="GQB179" s="41"/>
      <c r="GQC179" s="41"/>
      <c r="GQD179" s="41"/>
      <c r="GQE179" s="41"/>
      <c r="GQF179" s="41"/>
      <c r="GQG179" s="41"/>
      <c r="GQH179" s="41"/>
      <c r="GQI179" s="41"/>
      <c r="GQJ179" s="41"/>
      <c r="GQK179" s="41"/>
      <c r="GQL179" s="41"/>
      <c r="GQM179" s="41"/>
      <c r="GQN179" s="41"/>
      <c r="GQO179" s="41"/>
      <c r="GQP179" s="41"/>
      <c r="GQQ179" s="41"/>
      <c r="GQR179" s="41"/>
      <c r="GQS179" s="41"/>
      <c r="GQT179" s="41"/>
      <c r="GQU179" s="41"/>
      <c r="GQV179" s="41"/>
      <c r="GQW179" s="41"/>
      <c r="GQX179" s="41"/>
      <c r="GQY179" s="41"/>
      <c r="GQZ179" s="41"/>
      <c r="GRA179" s="41"/>
      <c r="GRB179" s="41"/>
      <c r="GRC179" s="41"/>
      <c r="GRD179" s="41"/>
      <c r="GRE179" s="41"/>
      <c r="GRF179" s="41"/>
      <c r="GRG179" s="41"/>
      <c r="GRH179" s="41"/>
      <c r="GRI179" s="41"/>
      <c r="GRJ179" s="41"/>
      <c r="GRK179" s="41"/>
      <c r="GRL179" s="41"/>
      <c r="GRM179" s="41"/>
      <c r="GRN179" s="41"/>
      <c r="GRO179" s="41"/>
      <c r="GRP179" s="41"/>
      <c r="GRQ179" s="41"/>
      <c r="GRR179" s="41"/>
      <c r="GRS179" s="41"/>
      <c r="GRT179" s="41"/>
      <c r="GRU179" s="41"/>
      <c r="GRV179" s="41"/>
      <c r="GRW179" s="41"/>
      <c r="GRX179" s="41"/>
      <c r="GRY179" s="41"/>
      <c r="GRZ179" s="41"/>
      <c r="GSA179" s="41"/>
      <c r="GSB179" s="41"/>
      <c r="GSC179" s="41"/>
      <c r="GSD179" s="41"/>
      <c r="GSE179" s="41"/>
      <c r="GSF179" s="41"/>
      <c r="GSG179" s="41"/>
      <c r="GSH179" s="41"/>
      <c r="GSI179" s="41"/>
      <c r="GSJ179" s="41"/>
      <c r="GSK179" s="41"/>
      <c r="GSL179" s="41"/>
      <c r="GSM179" s="41"/>
      <c r="GSN179" s="41"/>
      <c r="GSO179" s="41"/>
      <c r="GSP179" s="41"/>
      <c r="GSQ179" s="41"/>
      <c r="GSR179" s="41"/>
      <c r="GSS179" s="41"/>
      <c r="GST179" s="41"/>
      <c r="GSU179" s="41"/>
      <c r="GSV179" s="41"/>
      <c r="GSW179" s="41"/>
      <c r="GSX179" s="41"/>
      <c r="GSY179" s="41"/>
      <c r="GSZ179" s="41"/>
      <c r="GTA179" s="41"/>
      <c r="GTB179" s="41"/>
      <c r="GTC179" s="41"/>
      <c r="GTD179" s="41"/>
      <c r="GTE179" s="41"/>
      <c r="GTF179" s="41"/>
      <c r="GTG179" s="41"/>
      <c r="GTH179" s="41"/>
      <c r="GTI179" s="41"/>
      <c r="GTJ179" s="41"/>
      <c r="GTK179" s="41"/>
      <c r="GTL179" s="41"/>
      <c r="GTM179" s="41"/>
      <c r="GTN179" s="41"/>
      <c r="GTO179" s="41"/>
      <c r="GTP179" s="41"/>
      <c r="GTQ179" s="41"/>
      <c r="GTR179" s="41"/>
      <c r="GTS179" s="41"/>
      <c r="GTT179" s="41"/>
      <c r="GTU179" s="41"/>
      <c r="GTV179" s="41"/>
      <c r="GTW179" s="41"/>
      <c r="GTX179" s="41"/>
      <c r="GTY179" s="41"/>
      <c r="GTZ179" s="41"/>
      <c r="GUA179" s="41"/>
      <c r="GUB179" s="41"/>
      <c r="GUC179" s="41"/>
      <c r="GUD179" s="41"/>
      <c r="GUE179" s="41"/>
      <c r="GUF179" s="41"/>
      <c r="GUG179" s="41"/>
      <c r="GUH179" s="41"/>
      <c r="GUI179" s="41"/>
      <c r="GUJ179" s="41"/>
      <c r="GUK179" s="41"/>
      <c r="GUL179" s="41"/>
      <c r="GUM179" s="41"/>
      <c r="GUN179" s="41"/>
      <c r="GUO179" s="41"/>
      <c r="GUP179" s="41"/>
      <c r="GUQ179" s="41"/>
      <c r="GUR179" s="41"/>
      <c r="GUS179" s="41"/>
      <c r="GUT179" s="41"/>
      <c r="GUU179" s="41"/>
      <c r="GUV179" s="41"/>
      <c r="GUW179" s="41"/>
      <c r="GUX179" s="41"/>
      <c r="GUY179" s="41"/>
      <c r="GUZ179" s="41"/>
      <c r="GVA179" s="41"/>
      <c r="GVB179" s="41"/>
      <c r="GVC179" s="41"/>
      <c r="GVD179" s="41"/>
      <c r="GVE179" s="41"/>
      <c r="GVF179" s="41"/>
      <c r="GVG179" s="41"/>
      <c r="GVH179" s="41"/>
      <c r="GVI179" s="41"/>
      <c r="GVJ179" s="41"/>
      <c r="GVK179" s="41"/>
      <c r="GVL179" s="41"/>
      <c r="GVM179" s="41"/>
      <c r="GVN179" s="41"/>
      <c r="GVO179" s="41"/>
      <c r="GVP179" s="41"/>
      <c r="GVQ179" s="41"/>
      <c r="GVR179" s="41"/>
      <c r="GVS179" s="41"/>
      <c r="GVT179" s="41"/>
      <c r="GVU179" s="41"/>
      <c r="GVV179" s="41"/>
      <c r="GVW179" s="41"/>
      <c r="GVX179" s="41"/>
      <c r="GVY179" s="41"/>
      <c r="GVZ179" s="41"/>
      <c r="GWA179" s="41"/>
      <c r="GWB179" s="41"/>
      <c r="GWC179" s="41"/>
      <c r="GWD179" s="41"/>
      <c r="GWE179" s="41"/>
      <c r="GWF179" s="41"/>
      <c r="GWG179" s="41"/>
      <c r="GWH179" s="41"/>
      <c r="GWI179" s="41"/>
      <c r="GWJ179" s="41"/>
      <c r="GWK179" s="41"/>
      <c r="GWL179" s="41"/>
      <c r="GWM179" s="41"/>
      <c r="GWN179" s="41"/>
      <c r="GWO179" s="41"/>
      <c r="GWP179" s="41"/>
      <c r="GWQ179" s="41"/>
      <c r="GWR179" s="41"/>
      <c r="GWS179" s="41"/>
      <c r="GWT179" s="41"/>
      <c r="GWU179" s="41"/>
      <c r="GWV179" s="41"/>
      <c r="GWW179" s="41"/>
      <c r="GWX179" s="41"/>
      <c r="GWY179" s="41"/>
      <c r="GWZ179" s="41"/>
      <c r="GXA179" s="41"/>
      <c r="GXB179" s="41"/>
      <c r="GXC179" s="41"/>
      <c r="GXD179" s="41"/>
      <c r="GXE179" s="41"/>
      <c r="GXF179" s="41"/>
      <c r="GXG179" s="41"/>
      <c r="GXH179" s="41"/>
      <c r="GXI179" s="41"/>
      <c r="GXJ179" s="41"/>
      <c r="GXK179" s="41"/>
      <c r="GXL179" s="41"/>
      <c r="GXM179" s="41"/>
      <c r="GXN179" s="41"/>
      <c r="GXO179" s="41"/>
      <c r="GXP179" s="41"/>
      <c r="GXQ179" s="41"/>
      <c r="GXR179" s="41"/>
      <c r="GXS179" s="41"/>
      <c r="GXT179" s="41"/>
      <c r="GXU179" s="41"/>
      <c r="GXV179" s="41"/>
      <c r="GXW179" s="41"/>
      <c r="GXX179" s="41"/>
      <c r="GXY179" s="41"/>
      <c r="GXZ179" s="41"/>
      <c r="GYA179" s="41"/>
      <c r="GYB179" s="41"/>
      <c r="GYC179" s="41"/>
      <c r="GYD179" s="41"/>
      <c r="GYE179" s="41"/>
      <c r="GYF179" s="41"/>
      <c r="GYG179" s="41"/>
      <c r="GYH179" s="41"/>
      <c r="GYI179" s="41"/>
      <c r="GYJ179" s="41"/>
      <c r="GYK179" s="41"/>
      <c r="GYL179" s="41"/>
      <c r="GYM179" s="41"/>
      <c r="GYN179" s="41"/>
      <c r="GYO179" s="41"/>
      <c r="GYP179" s="41"/>
      <c r="GYQ179" s="41"/>
      <c r="GYR179" s="41"/>
      <c r="GYS179" s="41"/>
      <c r="GYT179" s="41"/>
      <c r="GYU179" s="41"/>
      <c r="GYV179" s="41"/>
      <c r="GYW179" s="41"/>
      <c r="GYX179" s="41"/>
      <c r="GYY179" s="41"/>
      <c r="GYZ179" s="41"/>
      <c r="GZA179" s="41"/>
      <c r="GZB179" s="41"/>
      <c r="GZC179" s="41"/>
      <c r="GZD179" s="41"/>
      <c r="GZE179" s="41"/>
      <c r="GZF179" s="41"/>
      <c r="GZG179" s="41"/>
      <c r="GZH179" s="41"/>
      <c r="GZI179" s="41"/>
      <c r="GZJ179" s="41"/>
      <c r="GZK179" s="41"/>
      <c r="GZL179" s="41"/>
      <c r="GZM179" s="41"/>
      <c r="GZN179" s="41"/>
      <c r="GZO179" s="41"/>
      <c r="GZP179" s="41"/>
      <c r="GZQ179" s="41"/>
      <c r="GZR179" s="41"/>
      <c r="GZS179" s="41"/>
      <c r="GZT179" s="41"/>
      <c r="GZU179" s="41"/>
      <c r="GZV179" s="41"/>
      <c r="GZW179" s="41"/>
      <c r="GZX179" s="41"/>
      <c r="GZY179" s="41"/>
      <c r="GZZ179" s="41"/>
      <c r="HAA179" s="41"/>
      <c r="HAB179" s="41"/>
      <c r="HAC179" s="41"/>
      <c r="HAD179" s="41"/>
      <c r="HAE179" s="41"/>
      <c r="HAF179" s="41"/>
      <c r="HAG179" s="41"/>
      <c r="HAH179" s="41"/>
      <c r="HAI179" s="41"/>
      <c r="HAJ179" s="41"/>
      <c r="HAK179" s="41"/>
      <c r="HAL179" s="41"/>
      <c r="HAM179" s="41"/>
      <c r="HAN179" s="41"/>
      <c r="HAO179" s="41"/>
      <c r="HAP179" s="41"/>
      <c r="HAQ179" s="41"/>
      <c r="HAR179" s="41"/>
      <c r="HAS179" s="41"/>
      <c r="HAT179" s="41"/>
      <c r="HAU179" s="41"/>
      <c r="HAV179" s="41"/>
      <c r="HAW179" s="41"/>
      <c r="HAX179" s="41"/>
      <c r="HAY179" s="41"/>
      <c r="HAZ179" s="41"/>
      <c r="HBA179" s="41"/>
      <c r="HBB179" s="41"/>
      <c r="HBC179" s="41"/>
      <c r="HBD179" s="41"/>
      <c r="HBE179" s="41"/>
      <c r="HBF179" s="41"/>
      <c r="HBG179" s="41"/>
      <c r="HBH179" s="41"/>
      <c r="HBI179" s="41"/>
      <c r="HBJ179" s="41"/>
      <c r="HBK179" s="41"/>
      <c r="HBL179" s="41"/>
      <c r="HBM179" s="41"/>
      <c r="HBN179" s="41"/>
      <c r="HBO179" s="41"/>
      <c r="HBP179" s="41"/>
      <c r="HBQ179" s="41"/>
      <c r="HBR179" s="41"/>
      <c r="HBS179" s="41"/>
      <c r="HBT179" s="41"/>
      <c r="HBU179" s="41"/>
      <c r="HBV179" s="41"/>
      <c r="HBW179" s="41"/>
      <c r="HBX179" s="41"/>
      <c r="HBY179" s="41"/>
      <c r="HBZ179" s="41"/>
      <c r="HCA179" s="41"/>
      <c r="HCB179" s="41"/>
      <c r="HCC179" s="41"/>
      <c r="HCD179" s="41"/>
      <c r="HCE179" s="41"/>
      <c r="HCF179" s="41"/>
      <c r="HCG179" s="41"/>
      <c r="HCH179" s="41"/>
      <c r="HCI179" s="41"/>
      <c r="HCJ179" s="41"/>
      <c r="HCK179" s="41"/>
      <c r="HCL179" s="41"/>
      <c r="HCM179" s="41"/>
      <c r="HCN179" s="41"/>
      <c r="HCO179" s="41"/>
      <c r="HCP179" s="41"/>
      <c r="HCQ179" s="41"/>
      <c r="HCR179" s="41"/>
      <c r="HCS179" s="41"/>
      <c r="HCT179" s="41"/>
      <c r="HCU179" s="41"/>
      <c r="HCV179" s="41"/>
      <c r="HCW179" s="41"/>
      <c r="HCX179" s="41"/>
      <c r="HCY179" s="41"/>
      <c r="HCZ179" s="41"/>
      <c r="HDA179" s="41"/>
      <c r="HDB179" s="41"/>
      <c r="HDC179" s="41"/>
      <c r="HDD179" s="41"/>
      <c r="HDE179" s="41"/>
      <c r="HDF179" s="41"/>
      <c r="HDG179" s="41"/>
      <c r="HDH179" s="41"/>
      <c r="HDI179" s="41"/>
      <c r="HDJ179" s="41"/>
      <c r="HDK179" s="41"/>
      <c r="HDL179" s="41"/>
      <c r="HDM179" s="41"/>
      <c r="HDN179" s="41"/>
      <c r="HDO179" s="41"/>
      <c r="HDP179" s="41"/>
      <c r="HDQ179" s="41"/>
      <c r="HDR179" s="41"/>
      <c r="HDS179" s="41"/>
      <c r="HDT179" s="41"/>
      <c r="HDU179" s="41"/>
      <c r="HDV179" s="41"/>
      <c r="HDW179" s="41"/>
      <c r="HDX179" s="41"/>
      <c r="HDY179" s="41"/>
      <c r="HDZ179" s="41"/>
      <c r="HEA179" s="41"/>
      <c r="HEB179" s="41"/>
      <c r="HEC179" s="41"/>
      <c r="HED179" s="41"/>
      <c r="HEE179" s="41"/>
      <c r="HEF179" s="41"/>
      <c r="HEG179" s="41"/>
      <c r="HEH179" s="41"/>
      <c r="HEI179" s="41"/>
      <c r="HEJ179" s="41"/>
      <c r="HEK179" s="41"/>
      <c r="HEL179" s="41"/>
      <c r="HEM179" s="41"/>
      <c r="HEN179" s="41"/>
      <c r="HEO179" s="41"/>
      <c r="HEP179" s="41"/>
      <c r="HEQ179" s="41"/>
      <c r="HER179" s="41"/>
      <c r="HES179" s="41"/>
      <c r="HET179" s="41"/>
      <c r="HEU179" s="41"/>
      <c r="HEV179" s="41"/>
      <c r="HEW179" s="41"/>
      <c r="HEX179" s="41"/>
      <c r="HEY179" s="41"/>
      <c r="HEZ179" s="41"/>
      <c r="HFA179" s="41"/>
      <c r="HFB179" s="41"/>
      <c r="HFC179" s="41"/>
      <c r="HFD179" s="41"/>
      <c r="HFE179" s="41"/>
      <c r="HFF179" s="41"/>
      <c r="HFG179" s="41"/>
      <c r="HFH179" s="41"/>
      <c r="HFI179" s="41"/>
      <c r="HFJ179" s="41"/>
      <c r="HFK179" s="41"/>
      <c r="HFL179" s="41"/>
      <c r="HFM179" s="41"/>
      <c r="HFN179" s="41"/>
      <c r="HFO179" s="41"/>
      <c r="HFP179" s="41"/>
      <c r="HFQ179" s="41"/>
      <c r="HFR179" s="41"/>
      <c r="HFS179" s="41"/>
      <c r="HFT179" s="41"/>
      <c r="HFU179" s="41"/>
      <c r="HFV179" s="41"/>
      <c r="HFW179" s="41"/>
      <c r="HFX179" s="41"/>
      <c r="HFY179" s="41"/>
      <c r="HFZ179" s="41"/>
      <c r="HGA179" s="41"/>
      <c r="HGB179" s="41"/>
      <c r="HGC179" s="41"/>
      <c r="HGD179" s="41"/>
      <c r="HGE179" s="41"/>
      <c r="HGF179" s="41"/>
      <c r="HGG179" s="41"/>
      <c r="HGH179" s="41"/>
      <c r="HGI179" s="41"/>
      <c r="HGJ179" s="41"/>
      <c r="HGK179" s="41"/>
      <c r="HGL179" s="41"/>
      <c r="HGM179" s="41"/>
      <c r="HGN179" s="41"/>
      <c r="HGO179" s="41"/>
      <c r="HGP179" s="41"/>
      <c r="HGQ179" s="41"/>
      <c r="HGR179" s="41"/>
      <c r="HGS179" s="41"/>
      <c r="HGT179" s="41"/>
      <c r="HGU179" s="41"/>
      <c r="HGV179" s="41"/>
      <c r="HGW179" s="41"/>
      <c r="HGX179" s="41"/>
      <c r="HGY179" s="41"/>
      <c r="HGZ179" s="41"/>
      <c r="HHA179" s="41"/>
      <c r="HHB179" s="41"/>
      <c r="HHC179" s="41"/>
      <c r="HHD179" s="41"/>
      <c r="HHE179" s="41"/>
      <c r="HHF179" s="41"/>
      <c r="HHG179" s="41"/>
      <c r="HHH179" s="41"/>
      <c r="HHI179" s="41"/>
      <c r="HHJ179" s="41"/>
      <c r="HHK179" s="41"/>
      <c r="HHL179" s="41"/>
      <c r="HHM179" s="41"/>
      <c r="HHN179" s="41"/>
      <c r="HHO179" s="41"/>
      <c r="HHP179" s="41"/>
      <c r="HHQ179" s="41"/>
      <c r="HHR179" s="41"/>
      <c r="HHS179" s="41"/>
      <c r="HHT179" s="41"/>
      <c r="HHU179" s="41"/>
      <c r="HHV179" s="41"/>
      <c r="HHW179" s="41"/>
      <c r="HHX179" s="41"/>
      <c r="HHY179" s="41"/>
      <c r="HHZ179" s="41"/>
      <c r="HIA179" s="41"/>
      <c r="HIB179" s="41"/>
      <c r="HIC179" s="41"/>
      <c r="HID179" s="41"/>
      <c r="HIE179" s="41"/>
      <c r="HIF179" s="41"/>
      <c r="HIG179" s="41"/>
      <c r="HIH179" s="41"/>
      <c r="HII179" s="41"/>
      <c r="HIJ179" s="41"/>
      <c r="HIK179" s="41"/>
      <c r="HIL179" s="41"/>
      <c r="HIM179" s="41"/>
      <c r="HIN179" s="41"/>
      <c r="HIO179" s="41"/>
      <c r="HIP179" s="41"/>
      <c r="HIQ179" s="41"/>
      <c r="HIR179" s="41"/>
      <c r="HIS179" s="41"/>
      <c r="HIT179" s="41"/>
      <c r="HIU179" s="41"/>
      <c r="HIV179" s="41"/>
      <c r="HIW179" s="41"/>
      <c r="HIX179" s="41"/>
      <c r="HIY179" s="41"/>
      <c r="HIZ179" s="41"/>
      <c r="HJA179" s="41"/>
      <c r="HJB179" s="41"/>
      <c r="HJC179" s="41"/>
      <c r="HJD179" s="41"/>
      <c r="HJE179" s="41"/>
      <c r="HJF179" s="41"/>
      <c r="HJG179" s="41"/>
      <c r="HJH179" s="41"/>
      <c r="HJI179" s="41"/>
      <c r="HJJ179" s="41"/>
      <c r="HJK179" s="41"/>
      <c r="HJL179" s="41"/>
      <c r="HJM179" s="41"/>
      <c r="HJN179" s="41"/>
      <c r="HJO179" s="41"/>
      <c r="HJP179" s="41"/>
      <c r="HJQ179" s="41"/>
      <c r="HJR179" s="41"/>
      <c r="HJS179" s="41"/>
      <c r="HJT179" s="41"/>
      <c r="HJU179" s="41"/>
      <c r="HJV179" s="41"/>
      <c r="HJW179" s="41"/>
      <c r="HJX179" s="41"/>
      <c r="HJY179" s="41"/>
      <c r="HJZ179" s="41"/>
      <c r="HKA179" s="41"/>
      <c r="HKB179" s="41"/>
      <c r="HKC179" s="41"/>
      <c r="HKD179" s="41"/>
      <c r="HKE179" s="41"/>
      <c r="HKF179" s="41"/>
      <c r="HKG179" s="41"/>
      <c r="HKH179" s="41"/>
      <c r="HKI179" s="41"/>
      <c r="HKJ179" s="41"/>
      <c r="HKK179" s="41"/>
      <c r="HKL179" s="41"/>
      <c r="HKM179" s="41"/>
      <c r="HKN179" s="41"/>
      <c r="HKO179" s="41"/>
      <c r="HKP179" s="41"/>
      <c r="HKQ179" s="41"/>
      <c r="HKR179" s="41"/>
      <c r="HKS179" s="41"/>
      <c r="HKT179" s="41"/>
      <c r="HKU179" s="41"/>
      <c r="HKV179" s="41"/>
      <c r="HKW179" s="41"/>
      <c r="HKX179" s="41"/>
      <c r="HKY179" s="41"/>
      <c r="HKZ179" s="41"/>
      <c r="HLA179" s="41"/>
      <c r="HLB179" s="41"/>
      <c r="HLC179" s="41"/>
      <c r="HLD179" s="41"/>
      <c r="HLE179" s="41"/>
      <c r="HLF179" s="41"/>
      <c r="HLG179" s="41"/>
      <c r="HLH179" s="41"/>
      <c r="HLI179" s="41"/>
      <c r="HLJ179" s="41"/>
      <c r="HLK179" s="41"/>
      <c r="HLL179" s="41"/>
      <c r="HLM179" s="41"/>
      <c r="HLN179" s="41"/>
      <c r="HLO179" s="41"/>
      <c r="HLP179" s="41"/>
      <c r="HLQ179" s="41"/>
      <c r="HLR179" s="41"/>
      <c r="HLS179" s="41"/>
      <c r="HLT179" s="41"/>
      <c r="HLU179" s="41"/>
      <c r="HLV179" s="41"/>
      <c r="HLW179" s="41"/>
      <c r="HLX179" s="41"/>
      <c r="HLY179" s="41"/>
      <c r="HLZ179" s="41"/>
      <c r="HMA179" s="41"/>
      <c r="HMB179" s="41"/>
      <c r="HMC179" s="41"/>
      <c r="HMD179" s="41"/>
      <c r="HME179" s="41"/>
      <c r="HMF179" s="41"/>
      <c r="HMG179" s="41"/>
      <c r="HMH179" s="41"/>
      <c r="HMI179" s="41"/>
      <c r="HMJ179" s="41"/>
      <c r="HMK179" s="41"/>
      <c r="HML179" s="41"/>
      <c r="HMM179" s="41"/>
      <c r="HMN179" s="41"/>
      <c r="HMO179" s="41"/>
      <c r="HMP179" s="41"/>
      <c r="HMQ179" s="41"/>
      <c r="HMR179" s="41"/>
      <c r="HMS179" s="41"/>
      <c r="HMT179" s="41"/>
      <c r="HMU179" s="41"/>
      <c r="HMV179" s="41"/>
      <c r="HMW179" s="41"/>
      <c r="HMX179" s="41"/>
      <c r="HMY179" s="41"/>
      <c r="HMZ179" s="41"/>
      <c r="HNA179" s="41"/>
      <c r="HNB179" s="41"/>
      <c r="HNC179" s="41"/>
      <c r="HND179" s="41"/>
      <c r="HNE179" s="41"/>
      <c r="HNF179" s="41"/>
      <c r="HNG179" s="41"/>
      <c r="HNH179" s="41"/>
      <c r="HNI179" s="41"/>
      <c r="HNJ179" s="41"/>
      <c r="HNK179" s="41"/>
      <c r="HNL179" s="41"/>
      <c r="HNM179" s="41"/>
      <c r="HNN179" s="41"/>
      <c r="HNO179" s="41"/>
      <c r="HNP179" s="41"/>
      <c r="HNQ179" s="41"/>
      <c r="HNR179" s="41"/>
      <c r="HNS179" s="41"/>
      <c r="HNT179" s="41"/>
      <c r="HNU179" s="41"/>
      <c r="HNV179" s="41"/>
      <c r="HNW179" s="41"/>
      <c r="HNX179" s="41"/>
      <c r="HNY179" s="41"/>
      <c r="HNZ179" s="41"/>
      <c r="HOA179" s="41"/>
      <c r="HOB179" s="41"/>
      <c r="HOC179" s="41"/>
      <c r="HOD179" s="41"/>
      <c r="HOE179" s="41"/>
      <c r="HOF179" s="41"/>
      <c r="HOG179" s="41"/>
      <c r="HOH179" s="41"/>
      <c r="HOI179" s="41"/>
      <c r="HOJ179" s="41"/>
      <c r="HOK179" s="41"/>
      <c r="HOL179" s="41"/>
      <c r="HOM179" s="41"/>
      <c r="HON179" s="41"/>
      <c r="HOO179" s="41"/>
      <c r="HOP179" s="41"/>
      <c r="HOQ179" s="41"/>
      <c r="HOR179" s="41"/>
      <c r="HOS179" s="41"/>
      <c r="HOT179" s="41"/>
      <c r="HOU179" s="41"/>
      <c r="HOV179" s="41"/>
      <c r="HOW179" s="41"/>
      <c r="HOX179" s="41"/>
      <c r="HOY179" s="41"/>
      <c r="HOZ179" s="41"/>
      <c r="HPA179" s="41"/>
      <c r="HPB179" s="41"/>
      <c r="HPC179" s="41"/>
      <c r="HPD179" s="41"/>
      <c r="HPE179" s="41"/>
      <c r="HPF179" s="41"/>
      <c r="HPG179" s="41"/>
      <c r="HPH179" s="41"/>
      <c r="HPI179" s="41"/>
      <c r="HPJ179" s="41"/>
      <c r="HPK179" s="41"/>
      <c r="HPL179" s="41"/>
      <c r="HPM179" s="41"/>
      <c r="HPN179" s="41"/>
      <c r="HPO179" s="41"/>
      <c r="HPP179" s="41"/>
      <c r="HPQ179" s="41"/>
      <c r="HPR179" s="41"/>
      <c r="HPS179" s="41"/>
      <c r="HPT179" s="41"/>
      <c r="HPU179" s="41"/>
      <c r="HPV179" s="41"/>
      <c r="HPW179" s="41"/>
      <c r="HPX179" s="41"/>
      <c r="HPY179" s="41"/>
      <c r="HPZ179" s="41"/>
      <c r="HQA179" s="41"/>
      <c r="HQB179" s="41"/>
      <c r="HQC179" s="41"/>
      <c r="HQD179" s="41"/>
      <c r="HQE179" s="41"/>
      <c r="HQF179" s="41"/>
      <c r="HQG179" s="41"/>
      <c r="HQH179" s="41"/>
      <c r="HQI179" s="41"/>
      <c r="HQJ179" s="41"/>
      <c r="HQK179" s="41"/>
      <c r="HQL179" s="41"/>
      <c r="HQM179" s="41"/>
      <c r="HQN179" s="41"/>
      <c r="HQO179" s="41"/>
      <c r="HQP179" s="41"/>
      <c r="HQQ179" s="41"/>
      <c r="HQR179" s="41"/>
      <c r="HQS179" s="41"/>
      <c r="HQT179" s="41"/>
      <c r="HQU179" s="41"/>
      <c r="HQV179" s="41"/>
      <c r="HQW179" s="41"/>
      <c r="HQX179" s="41"/>
      <c r="HQY179" s="41"/>
      <c r="HQZ179" s="41"/>
      <c r="HRA179" s="41"/>
      <c r="HRB179" s="41"/>
      <c r="HRC179" s="41"/>
      <c r="HRD179" s="41"/>
      <c r="HRE179" s="41"/>
      <c r="HRF179" s="41"/>
      <c r="HRG179" s="41"/>
      <c r="HRH179" s="41"/>
      <c r="HRI179" s="41"/>
      <c r="HRJ179" s="41"/>
      <c r="HRK179" s="41"/>
      <c r="HRL179" s="41"/>
      <c r="HRM179" s="41"/>
      <c r="HRN179" s="41"/>
      <c r="HRO179" s="41"/>
      <c r="HRP179" s="41"/>
      <c r="HRQ179" s="41"/>
      <c r="HRR179" s="41"/>
      <c r="HRS179" s="41"/>
      <c r="HRT179" s="41"/>
      <c r="HRU179" s="41"/>
      <c r="HRV179" s="41"/>
      <c r="HRW179" s="41"/>
      <c r="HRX179" s="41"/>
      <c r="HRY179" s="41"/>
      <c r="HRZ179" s="41"/>
      <c r="HSA179" s="41"/>
      <c r="HSB179" s="41"/>
      <c r="HSC179" s="41"/>
      <c r="HSD179" s="41"/>
      <c r="HSE179" s="41"/>
      <c r="HSF179" s="41"/>
      <c r="HSG179" s="41"/>
      <c r="HSH179" s="41"/>
      <c r="HSI179" s="41"/>
      <c r="HSJ179" s="41"/>
      <c r="HSK179" s="41"/>
      <c r="HSL179" s="41"/>
      <c r="HSM179" s="41"/>
      <c r="HSN179" s="41"/>
      <c r="HSO179" s="41"/>
      <c r="HSP179" s="41"/>
      <c r="HSQ179" s="41"/>
      <c r="HSR179" s="41"/>
      <c r="HSS179" s="41"/>
      <c r="HST179" s="41"/>
      <c r="HSU179" s="41"/>
      <c r="HSV179" s="41"/>
      <c r="HSW179" s="41"/>
      <c r="HSX179" s="41"/>
      <c r="HSY179" s="41"/>
      <c r="HSZ179" s="41"/>
      <c r="HTA179" s="41"/>
      <c r="HTB179" s="41"/>
      <c r="HTC179" s="41"/>
      <c r="HTD179" s="41"/>
      <c r="HTE179" s="41"/>
      <c r="HTF179" s="41"/>
      <c r="HTG179" s="41"/>
      <c r="HTH179" s="41"/>
      <c r="HTI179" s="41"/>
      <c r="HTJ179" s="41"/>
      <c r="HTK179" s="41"/>
      <c r="HTL179" s="41"/>
      <c r="HTM179" s="41"/>
      <c r="HTN179" s="41"/>
      <c r="HTO179" s="41"/>
      <c r="HTP179" s="41"/>
      <c r="HTQ179" s="41"/>
      <c r="HTR179" s="41"/>
      <c r="HTS179" s="41"/>
      <c r="HTT179" s="41"/>
      <c r="HTU179" s="41"/>
      <c r="HTV179" s="41"/>
      <c r="HTW179" s="41"/>
      <c r="HTX179" s="41"/>
      <c r="HTY179" s="41"/>
      <c r="HTZ179" s="41"/>
      <c r="HUA179" s="41"/>
      <c r="HUB179" s="41"/>
      <c r="HUC179" s="41"/>
      <c r="HUD179" s="41"/>
      <c r="HUE179" s="41"/>
      <c r="HUF179" s="41"/>
      <c r="HUG179" s="41"/>
      <c r="HUH179" s="41"/>
      <c r="HUI179" s="41"/>
      <c r="HUJ179" s="41"/>
      <c r="HUK179" s="41"/>
      <c r="HUL179" s="41"/>
      <c r="HUM179" s="41"/>
      <c r="HUN179" s="41"/>
      <c r="HUO179" s="41"/>
      <c r="HUP179" s="41"/>
      <c r="HUQ179" s="41"/>
      <c r="HUR179" s="41"/>
      <c r="HUS179" s="41"/>
      <c r="HUT179" s="41"/>
      <c r="HUU179" s="41"/>
      <c r="HUV179" s="41"/>
      <c r="HUW179" s="41"/>
      <c r="HUX179" s="41"/>
      <c r="HUY179" s="41"/>
      <c r="HUZ179" s="41"/>
      <c r="HVA179" s="41"/>
      <c r="HVB179" s="41"/>
      <c r="HVC179" s="41"/>
      <c r="HVD179" s="41"/>
      <c r="HVE179" s="41"/>
      <c r="HVF179" s="41"/>
      <c r="HVG179" s="41"/>
      <c r="HVH179" s="41"/>
      <c r="HVI179" s="41"/>
      <c r="HVJ179" s="41"/>
      <c r="HVK179" s="41"/>
      <c r="HVL179" s="41"/>
      <c r="HVM179" s="41"/>
      <c r="HVN179" s="41"/>
      <c r="HVO179" s="41"/>
      <c r="HVP179" s="41"/>
      <c r="HVQ179" s="41"/>
      <c r="HVR179" s="41"/>
      <c r="HVS179" s="41"/>
      <c r="HVT179" s="41"/>
      <c r="HVU179" s="41"/>
      <c r="HVV179" s="41"/>
      <c r="HVW179" s="41"/>
      <c r="HVX179" s="41"/>
      <c r="HVY179" s="41"/>
      <c r="HVZ179" s="41"/>
      <c r="HWA179" s="41"/>
      <c r="HWB179" s="41"/>
      <c r="HWC179" s="41"/>
      <c r="HWD179" s="41"/>
      <c r="HWE179" s="41"/>
      <c r="HWF179" s="41"/>
      <c r="HWG179" s="41"/>
      <c r="HWH179" s="41"/>
      <c r="HWI179" s="41"/>
      <c r="HWJ179" s="41"/>
      <c r="HWK179" s="41"/>
      <c r="HWL179" s="41"/>
      <c r="HWM179" s="41"/>
      <c r="HWN179" s="41"/>
      <c r="HWO179" s="41"/>
      <c r="HWP179" s="41"/>
      <c r="HWQ179" s="41"/>
      <c r="HWR179" s="41"/>
      <c r="HWS179" s="41"/>
      <c r="HWT179" s="41"/>
      <c r="HWU179" s="41"/>
      <c r="HWV179" s="41"/>
      <c r="HWW179" s="41"/>
      <c r="HWX179" s="41"/>
      <c r="HWY179" s="41"/>
      <c r="HWZ179" s="41"/>
      <c r="HXA179" s="41"/>
      <c r="HXB179" s="41"/>
      <c r="HXC179" s="41"/>
      <c r="HXD179" s="41"/>
      <c r="HXE179" s="41"/>
      <c r="HXF179" s="41"/>
      <c r="HXG179" s="41"/>
      <c r="HXH179" s="41"/>
      <c r="HXI179" s="41"/>
      <c r="HXJ179" s="41"/>
      <c r="HXK179" s="41"/>
      <c r="HXL179" s="41"/>
      <c r="HXM179" s="41"/>
      <c r="HXN179" s="41"/>
      <c r="HXO179" s="41"/>
      <c r="HXP179" s="41"/>
      <c r="HXQ179" s="41"/>
      <c r="HXR179" s="41"/>
      <c r="HXS179" s="41"/>
      <c r="HXT179" s="41"/>
      <c r="HXU179" s="41"/>
      <c r="HXV179" s="41"/>
      <c r="HXW179" s="41"/>
      <c r="HXX179" s="41"/>
      <c r="HXY179" s="41"/>
      <c r="HXZ179" s="41"/>
      <c r="HYA179" s="41"/>
      <c r="HYB179" s="41"/>
      <c r="HYC179" s="41"/>
      <c r="HYD179" s="41"/>
      <c r="HYE179" s="41"/>
      <c r="HYF179" s="41"/>
      <c r="HYG179" s="41"/>
      <c r="HYH179" s="41"/>
      <c r="HYI179" s="41"/>
      <c r="HYJ179" s="41"/>
      <c r="HYK179" s="41"/>
      <c r="HYL179" s="41"/>
      <c r="HYM179" s="41"/>
      <c r="HYN179" s="41"/>
      <c r="HYO179" s="41"/>
      <c r="HYP179" s="41"/>
      <c r="HYQ179" s="41"/>
      <c r="HYR179" s="41"/>
      <c r="HYS179" s="41"/>
      <c r="HYT179" s="41"/>
      <c r="HYU179" s="41"/>
      <c r="HYV179" s="41"/>
      <c r="HYW179" s="41"/>
      <c r="HYX179" s="41"/>
      <c r="HYY179" s="41"/>
      <c r="HYZ179" s="41"/>
      <c r="HZA179" s="41"/>
      <c r="HZB179" s="41"/>
      <c r="HZC179" s="41"/>
      <c r="HZD179" s="41"/>
      <c r="HZE179" s="41"/>
      <c r="HZF179" s="41"/>
      <c r="HZG179" s="41"/>
      <c r="HZH179" s="41"/>
      <c r="HZI179" s="41"/>
      <c r="HZJ179" s="41"/>
      <c r="HZK179" s="41"/>
      <c r="HZL179" s="41"/>
      <c r="HZM179" s="41"/>
      <c r="HZN179" s="41"/>
      <c r="HZO179" s="41"/>
      <c r="HZP179" s="41"/>
      <c r="HZQ179" s="41"/>
      <c r="HZR179" s="41"/>
      <c r="HZS179" s="41"/>
      <c r="HZT179" s="41"/>
      <c r="HZU179" s="41"/>
      <c r="HZV179" s="41"/>
      <c r="HZW179" s="41"/>
      <c r="HZX179" s="41"/>
      <c r="HZY179" s="41"/>
      <c r="HZZ179" s="41"/>
      <c r="IAA179" s="41"/>
      <c r="IAB179" s="41"/>
      <c r="IAC179" s="41"/>
      <c r="IAD179" s="41"/>
      <c r="IAE179" s="41"/>
      <c r="IAF179" s="41"/>
      <c r="IAG179" s="41"/>
      <c r="IAH179" s="41"/>
      <c r="IAI179" s="41"/>
      <c r="IAJ179" s="41"/>
      <c r="IAK179" s="41"/>
      <c r="IAL179" s="41"/>
      <c r="IAM179" s="41"/>
      <c r="IAN179" s="41"/>
      <c r="IAO179" s="41"/>
      <c r="IAP179" s="41"/>
      <c r="IAQ179" s="41"/>
      <c r="IAR179" s="41"/>
      <c r="IAS179" s="41"/>
      <c r="IAT179" s="41"/>
      <c r="IAU179" s="41"/>
      <c r="IAV179" s="41"/>
      <c r="IAW179" s="41"/>
      <c r="IAX179" s="41"/>
      <c r="IAY179" s="41"/>
      <c r="IAZ179" s="41"/>
      <c r="IBA179" s="41"/>
      <c r="IBB179" s="41"/>
      <c r="IBC179" s="41"/>
      <c r="IBD179" s="41"/>
      <c r="IBE179" s="41"/>
      <c r="IBF179" s="41"/>
      <c r="IBG179" s="41"/>
      <c r="IBH179" s="41"/>
      <c r="IBI179" s="41"/>
      <c r="IBJ179" s="41"/>
      <c r="IBK179" s="41"/>
      <c r="IBL179" s="41"/>
      <c r="IBM179" s="41"/>
      <c r="IBN179" s="41"/>
      <c r="IBO179" s="41"/>
      <c r="IBP179" s="41"/>
      <c r="IBQ179" s="41"/>
      <c r="IBR179" s="41"/>
      <c r="IBS179" s="41"/>
      <c r="IBT179" s="41"/>
      <c r="IBU179" s="41"/>
      <c r="IBV179" s="41"/>
      <c r="IBW179" s="41"/>
      <c r="IBX179" s="41"/>
      <c r="IBY179" s="41"/>
      <c r="IBZ179" s="41"/>
      <c r="ICA179" s="41"/>
      <c r="ICB179" s="41"/>
      <c r="ICC179" s="41"/>
      <c r="ICD179" s="41"/>
      <c r="ICE179" s="41"/>
      <c r="ICF179" s="41"/>
      <c r="ICG179" s="41"/>
      <c r="ICH179" s="41"/>
      <c r="ICI179" s="41"/>
      <c r="ICJ179" s="41"/>
      <c r="ICK179" s="41"/>
      <c r="ICL179" s="41"/>
      <c r="ICM179" s="41"/>
      <c r="ICN179" s="41"/>
      <c r="ICO179" s="41"/>
      <c r="ICP179" s="41"/>
      <c r="ICQ179" s="41"/>
      <c r="ICR179" s="41"/>
      <c r="ICS179" s="41"/>
      <c r="ICT179" s="41"/>
      <c r="ICU179" s="41"/>
      <c r="ICV179" s="41"/>
      <c r="ICW179" s="41"/>
      <c r="ICX179" s="41"/>
      <c r="ICY179" s="41"/>
      <c r="ICZ179" s="41"/>
      <c r="IDA179" s="41"/>
      <c r="IDB179" s="41"/>
      <c r="IDC179" s="41"/>
      <c r="IDD179" s="41"/>
      <c r="IDE179" s="41"/>
      <c r="IDF179" s="41"/>
      <c r="IDG179" s="41"/>
      <c r="IDH179" s="41"/>
      <c r="IDI179" s="41"/>
      <c r="IDJ179" s="41"/>
      <c r="IDK179" s="41"/>
      <c r="IDL179" s="41"/>
      <c r="IDM179" s="41"/>
      <c r="IDN179" s="41"/>
      <c r="IDO179" s="41"/>
      <c r="IDP179" s="41"/>
      <c r="IDQ179" s="41"/>
      <c r="IDR179" s="41"/>
      <c r="IDS179" s="41"/>
      <c r="IDT179" s="41"/>
      <c r="IDU179" s="41"/>
      <c r="IDV179" s="41"/>
      <c r="IDW179" s="41"/>
      <c r="IDX179" s="41"/>
      <c r="IDY179" s="41"/>
      <c r="IDZ179" s="41"/>
      <c r="IEA179" s="41"/>
      <c r="IEB179" s="41"/>
      <c r="IEC179" s="41"/>
      <c r="IED179" s="41"/>
      <c r="IEE179" s="41"/>
      <c r="IEF179" s="41"/>
      <c r="IEG179" s="41"/>
      <c r="IEH179" s="41"/>
      <c r="IEI179" s="41"/>
      <c r="IEJ179" s="41"/>
      <c r="IEK179" s="41"/>
      <c r="IEL179" s="41"/>
      <c r="IEM179" s="41"/>
      <c r="IEN179" s="41"/>
      <c r="IEO179" s="41"/>
      <c r="IEP179" s="41"/>
      <c r="IEQ179" s="41"/>
      <c r="IER179" s="41"/>
      <c r="IES179" s="41"/>
      <c r="IET179" s="41"/>
      <c r="IEU179" s="41"/>
      <c r="IEV179" s="41"/>
      <c r="IEW179" s="41"/>
      <c r="IEX179" s="41"/>
      <c r="IEY179" s="41"/>
      <c r="IEZ179" s="41"/>
      <c r="IFA179" s="41"/>
      <c r="IFB179" s="41"/>
      <c r="IFC179" s="41"/>
      <c r="IFD179" s="41"/>
      <c r="IFE179" s="41"/>
      <c r="IFF179" s="41"/>
      <c r="IFG179" s="41"/>
      <c r="IFH179" s="41"/>
      <c r="IFI179" s="41"/>
      <c r="IFJ179" s="41"/>
      <c r="IFK179" s="41"/>
      <c r="IFL179" s="41"/>
      <c r="IFM179" s="41"/>
      <c r="IFN179" s="41"/>
      <c r="IFO179" s="41"/>
      <c r="IFP179" s="41"/>
      <c r="IFQ179" s="41"/>
      <c r="IFR179" s="41"/>
      <c r="IFS179" s="41"/>
      <c r="IFT179" s="41"/>
      <c r="IFU179" s="41"/>
      <c r="IFV179" s="41"/>
      <c r="IFW179" s="41"/>
      <c r="IFX179" s="41"/>
      <c r="IFY179" s="41"/>
      <c r="IFZ179" s="41"/>
      <c r="IGA179" s="41"/>
      <c r="IGB179" s="41"/>
      <c r="IGC179" s="41"/>
      <c r="IGD179" s="41"/>
      <c r="IGE179" s="41"/>
      <c r="IGF179" s="41"/>
      <c r="IGG179" s="41"/>
      <c r="IGH179" s="41"/>
      <c r="IGI179" s="41"/>
      <c r="IGJ179" s="41"/>
      <c r="IGK179" s="41"/>
      <c r="IGL179" s="41"/>
      <c r="IGM179" s="41"/>
      <c r="IGN179" s="41"/>
      <c r="IGO179" s="41"/>
      <c r="IGP179" s="41"/>
      <c r="IGQ179" s="41"/>
      <c r="IGR179" s="41"/>
      <c r="IGS179" s="41"/>
      <c r="IGT179" s="41"/>
      <c r="IGU179" s="41"/>
      <c r="IGV179" s="41"/>
      <c r="IGW179" s="41"/>
      <c r="IGX179" s="41"/>
      <c r="IGY179" s="41"/>
      <c r="IGZ179" s="41"/>
      <c r="IHA179" s="41"/>
      <c r="IHB179" s="41"/>
      <c r="IHC179" s="41"/>
      <c r="IHD179" s="41"/>
      <c r="IHE179" s="41"/>
      <c r="IHF179" s="41"/>
      <c r="IHG179" s="41"/>
      <c r="IHH179" s="41"/>
      <c r="IHI179" s="41"/>
      <c r="IHJ179" s="41"/>
      <c r="IHK179" s="41"/>
      <c r="IHL179" s="41"/>
      <c r="IHM179" s="41"/>
      <c r="IHN179" s="41"/>
      <c r="IHO179" s="41"/>
      <c r="IHP179" s="41"/>
      <c r="IHQ179" s="41"/>
      <c r="IHR179" s="41"/>
      <c r="IHS179" s="41"/>
      <c r="IHT179" s="41"/>
      <c r="IHU179" s="41"/>
      <c r="IHV179" s="41"/>
      <c r="IHW179" s="41"/>
      <c r="IHX179" s="41"/>
      <c r="IHY179" s="41"/>
      <c r="IHZ179" s="41"/>
      <c r="IIA179" s="41"/>
      <c r="IIB179" s="41"/>
      <c r="IIC179" s="41"/>
      <c r="IID179" s="41"/>
      <c r="IIE179" s="41"/>
      <c r="IIF179" s="41"/>
      <c r="IIG179" s="41"/>
      <c r="IIH179" s="41"/>
      <c r="III179" s="41"/>
      <c r="IIJ179" s="41"/>
      <c r="IIK179" s="41"/>
      <c r="IIL179" s="41"/>
      <c r="IIM179" s="41"/>
      <c r="IIN179" s="41"/>
      <c r="IIO179" s="41"/>
      <c r="IIP179" s="41"/>
      <c r="IIQ179" s="41"/>
      <c r="IIR179" s="41"/>
      <c r="IIS179" s="41"/>
      <c r="IIT179" s="41"/>
      <c r="IIU179" s="41"/>
      <c r="IIV179" s="41"/>
      <c r="IIW179" s="41"/>
      <c r="IIX179" s="41"/>
      <c r="IIY179" s="41"/>
      <c r="IIZ179" s="41"/>
      <c r="IJA179" s="41"/>
      <c r="IJB179" s="41"/>
      <c r="IJC179" s="41"/>
      <c r="IJD179" s="41"/>
      <c r="IJE179" s="41"/>
      <c r="IJF179" s="41"/>
      <c r="IJG179" s="41"/>
      <c r="IJH179" s="41"/>
      <c r="IJI179" s="41"/>
      <c r="IJJ179" s="41"/>
      <c r="IJK179" s="41"/>
      <c r="IJL179" s="41"/>
      <c r="IJM179" s="41"/>
      <c r="IJN179" s="41"/>
      <c r="IJO179" s="41"/>
      <c r="IJP179" s="41"/>
      <c r="IJQ179" s="41"/>
      <c r="IJR179" s="41"/>
      <c r="IJS179" s="41"/>
      <c r="IJT179" s="41"/>
      <c r="IJU179" s="41"/>
      <c r="IJV179" s="41"/>
      <c r="IJW179" s="41"/>
      <c r="IJX179" s="41"/>
      <c r="IJY179" s="41"/>
      <c r="IJZ179" s="41"/>
      <c r="IKA179" s="41"/>
      <c r="IKB179" s="41"/>
      <c r="IKC179" s="41"/>
      <c r="IKD179" s="41"/>
      <c r="IKE179" s="41"/>
      <c r="IKF179" s="41"/>
      <c r="IKG179" s="41"/>
      <c r="IKH179" s="41"/>
      <c r="IKI179" s="41"/>
      <c r="IKJ179" s="41"/>
      <c r="IKK179" s="41"/>
      <c r="IKL179" s="41"/>
      <c r="IKM179" s="41"/>
      <c r="IKN179" s="41"/>
      <c r="IKO179" s="41"/>
      <c r="IKP179" s="41"/>
      <c r="IKQ179" s="41"/>
      <c r="IKR179" s="41"/>
      <c r="IKS179" s="41"/>
      <c r="IKT179" s="41"/>
      <c r="IKU179" s="41"/>
      <c r="IKV179" s="41"/>
      <c r="IKW179" s="41"/>
      <c r="IKX179" s="41"/>
      <c r="IKY179" s="41"/>
      <c r="IKZ179" s="41"/>
      <c r="ILA179" s="41"/>
      <c r="ILB179" s="41"/>
      <c r="ILC179" s="41"/>
      <c r="ILD179" s="41"/>
      <c r="ILE179" s="41"/>
      <c r="ILF179" s="41"/>
      <c r="ILG179" s="41"/>
      <c r="ILH179" s="41"/>
      <c r="ILI179" s="41"/>
      <c r="ILJ179" s="41"/>
      <c r="ILK179" s="41"/>
      <c r="ILL179" s="41"/>
      <c r="ILM179" s="41"/>
      <c r="ILN179" s="41"/>
      <c r="ILO179" s="41"/>
      <c r="ILP179" s="41"/>
      <c r="ILQ179" s="41"/>
      <c r="ILR179" s="41"/>
      <c r="ILS179" s="41"/>
      <c r="ILT179" s="41"/>
      <c r="ILU179" s="41"/>
      <c r="ILV179" s="41"/>
      <c r="ILW179" s="41"/>
      <c r="ILX179" s="41"/>
      <c r="ILY179" s="41"/>
      <c r="ILZ179" s="41"/>
      <c r="IMA179" s="41"/>
      <c r="IMB179" s="41"/>
      <c r="IMC179" s="41"/>
      <c r="IMD179" s="41"/>
      <c r="IME179" s="41"/>
      <c r="IMF179" s="41"/>
      <c r="IMG179" s="41"/>
      <c r="IMH179" s="41"/>
      <c r="IMI179" s="41"/>
      <c r="IMJ179" s="41"/>
      <c r="IMK179" s="41"/>
      <c r="IML179" s="41"/>
      <c r="IMM179" s="41"/>
      <c r="IMN179" s="41"/>
      <c r="IMO179" s="41"/>
      <c r="IMP179" s="41"/>
      <c r="IMQ179" s="41"/>
      <c r="IMR179" s="41"/>
      <c r="IMS179" s="41"/>
      <c r="IMT179" s="41"/>
      <c r="IMU179" s="41"/>
      <c r="IMV179" s="41"/>
      <c r="IMW179" s="41"/>
      <c r="IMX179" s="41"/>
      <c r="IMY179" s="41"/>
      <c r="IMZ179" s="41"/>
      <c r="INA179" s="41"/>
      <c r="INB179" s="41"/>
      <c r="INC179" s="41"/>
      <c r="IND179" s="41"/>
      <c r="INE179" s="41"/>
      <c r="INF179" s="41"/>
      <c r="ING179" s="41"/>
      <c r="INH179" s="41"/>
      <c r="INI179" s="41"/>
      <c r="INJ179" s="41"/>
      <c r="INK179" s="41"/>
      <c r="INL179" s="41"/>
      <c r="INM179" s="41"/>
      <c r="INN179" s="41"/>
      <c r="INO179" s="41"/>
      <c r="INP179" s="41"/>
      <c r="INQ179" s="41"/>
      <c r="INR179" s="41"/>
      <c r="INS179" s="41"/>
      <c r="INT179" s="41"/>
      <c r="INU179" s="41"/>
      <c r="INV179" s="41"/>
      <c r="INW179" s="41"/>
      <c r="INX179" s="41"/>
      <c r="INY179" s="41"/>
      <c r="INZ179" s="41"/>
      <c r="IOA179" s="41"/>
      <c r="IOB179" s="41"/>
      <c r="IOC179" s="41"/>
      <c r="IOD179" s="41"/>
      <c r="IOE179" s="41"/>
      <c r="IOF179" s="41"/>
      <c r="IOG179" s="41"/>
      <c r="IOH179" s="41"/>
      <c r="IOI179" s="41"/>
      <c r="IOJ179" s="41"/>
      <c r="IOK179" s="41"/>
      <c r="IOL179" s="41"/>
      <c r="IOM179" s="41"/>
      <c r="ION179" s="41"/>
      <c r="IOO179" s="41"/>
      <c r="IOP179" s="41"/>
      <c r="IOQ179" s="41"/>
      <c r="IOR179" s="41"/>
      <c r="IOS179" s="41"/>
      <c r="IOT179" s="41"/>
      <c r="IOU179" s="41"/>
      <c r="IOV179" s="41"/>
      <c r="IOW179" s="41"/>
      <c r="IOX179" s="41"/>
      <c r="IOY179" s="41"/>
      <c r="IOZ179" s="41"/>
      <c r="IPA179" s="41"/>
      <c r="IPB179" s="41"/>
      <c r="IPC179" s="41"/>
      <c r="IPD179" s="41"/>
      <c r="IPE179" s="41"/>
      <c r="IPF179" s="41"/>
      <c r="IPG179" s="41"/>
      <c r="IPH179" s="41"/>
      <c r="IPI179" s="41"/>
      <c r="IPJ179" s="41"/>
      <c r="IPK179" s="41"/>
      <c r="IPL179" s="41"/>
      <c r="IPM179" s="41"/>
      <c r="IPN179" s="41"/>
      <c r="IPO179" s="41"/>
      <c r="IPP179" s="41"/>
      <c r="IPQ179" s="41"/>
      <c r="IPR179" s="41"/>
      <c r="IPS179" s="41"/>
      <c r="IPT179" s="41"/>
      <c r="IPU179" s="41"/>
      <c r="IPV179" s="41"/>
      <c r="IPW179" s="41"/>
      <c r="IPX179" s="41"/>
      <c r="IPY179" s="41"/>
      <c r="IPZ179" s="41"/>
      <c r="IQA179" s="41"/>
      <c r="IQB179" s="41"/>
      <c r="IQC179" s="41"/>
      <c r="IQD179" s="41"/>
      <c r="IQE179" s="41"/>
      <c r="IQF179" s="41"/>
      <c r="IQG179" s="41"/>
      <c r="IQH179" s="41"/>
      <c r="IQI179" s="41"/>
      <c r="IQJ179" s="41"/>
      <c r="IQK179" s="41"/>
      <c r="IQL179" s="41"/>
      <c r="IQM179" s="41"/>
      <c r="IQN179" s="41"/>
      <c r="IQO179" s="41"/>
      <c r="IQP179" s="41"/>
      <c r="IQQ179" s="41"/>
      <c r="IQR179" s="41"/>
      <c r="IQS179" s="41"/>
      <c r="IQT179" s="41"/>
      <c r="IQU179" s="41"/>
      <c r="IQV179" s="41"/>
      <c r="IQW179" s="41"/>
      <c r="IQX179" s="41"/>
      <c r="IQY179" s="41"/>
      <c r="IQZ179" s="41"/>
      <c r="IRA179" s="41"/>
      <c r="IRB179" s="41"/>
      <c r="IRC179" s="41"/>
      <c r="IRD179" s="41"/>
      <c r="IRE179" s="41"/>
      <c r="IRF179" s="41"/>
      <c r="IRG179" s="41"/>
      <c r="IRH179" s="41"/>
      <c r="IRI179" s="41"/>
      <c r="IRJ179" s="41"/>
      <c r="IRK179" s="41"/>
      <c r="IRL179" s="41"/>
      <c r="IRM179" s="41"/>
      <c r="IRN179" s="41"/>
      <c r="IRO179" s="41"/>
      <c r="IRP179" s="41"/>
      <c r="IRQ179" s="41"/>
      <c r="IRR179" s="41"/>
      <c r="IRS179" s="41"/>
      <c r="IRT179" s="41"/>
      <c r="IRU179" s="41"/>
      <c r="IRV179" s="41"/>
      <c r="IRW179" s="41"/>
      <c r="IRX179" s="41"/>
      <c r="IRY179" s="41"/>
      <c r="IRZ179" s="41"/>
      <c r="ISA179" s="41"/>
      <c r="ISB179" s="41"/>
      <c r="ISC179" s="41"/>
      <c r="ISD179" s="41"/>
      <c r="ISE179" s="41"/>
      <c r="ISF179" s="41"/>
      <c r="ISG179" s="41"/>
      <c r="ISH179" s="41"/>
      <c r="ISI179" s="41"/>
      <c r="ISJ179" s="41"/>
      <c r="ISK179" s="41"/>
      <c r="ISL179" s="41"/>
      <c r="ISM179" s="41"/>
      <c r="ISN179" s="41"/>
      <c r="ISO179" s="41"/>
      <c r="ISP179" s="41"/>
      <c r="ISQ179" s="41"/>
      <c r="ISR179" s="41"/>
      <c r="ISS179" s="41"/>
      <c r="IST179" s="41"/>
      <c r="ISU179" s="41"/>
      <c r="ISV179" s="41"/>
      <c r="ISW179" s="41"/>
      <c r="ISX179" s="41"/>
      <c r="ISY179" s="41"/>
      <c r="ISZ179" s="41"/>
      <c r="ITA179" s="41"/>
      <c r="ITB179" s="41"/>
      <c r="ITC179" s="41"/>
      <c r="ITD179" s="41"/>
      <c r="ITE179" s="41"/>
      <c r="ITF179" s="41"/>
      <c r="ITG179" s="41"/>
      <c r="ITH179" s="41"/>
      <c r="ITI179" s="41"/>
      <c r="ITJ179" s="41"/>
      <c r="ITK179" s="41"/>
      <c r="ITL179" s="41"/>
      <c r="ITM179" s="41"/>
      <c r="ITN179" s="41"/>
      <c r="ITO179" s="41"/>
      <c r="ITP179" s="41"/>
      <c r="ITQ179" s="41"/>
      <c r="ITR179" s="41"/>
      <c r="ITS179" s="41"/>
      <c r="ITT179" s="41"/>
      <c r="ITU179" s="41"/>
      <c r="ITV179" s="41"/>
      <c r="ITW179" s="41"/>
      <c r="ITX179" s="41"/>
      <c r="ITY179" s="41"/>
      <c r="ITZ179" s="41"/>
      <c r="IUA179" s="41"/>
      <c r="IUB179" s="41"/>
      <c r="IUC179" s="41"/>
      <c r="IUD179" s="41"/>
      <c r="IUE179" s="41"/>
      <c r="IUF179" s="41"/>
      <c r="IUG179" s="41"/>
      <c r="IUH179" s="41"/>
      <c r="IUI179" s="41"/>
      <c r="IUJ179" s="41"/>
      <c r="IUK179" s="41"/>
      <c r="IUL179" s="41"/>
      <c r="IUM179" s="41"/>
      <c r="IUN179" s="41"/>
      <c r="IUO179" s="41"/>
      <c r="IUP179" s="41"/>
      <c r="IUQ179" s="41"/>
      <c r="IUR179" s="41"/>
      <c r="IUS179" s="41"/>
      <c r="IUT179" s="41"/>
      <c r="IUU179" s="41"/>
      <c r="IUV179" s="41"/>
      <c r="IUW179" s="41"/>
      <c r="IUX179" s="41"/>
      <c r="IUY179" s="41"/>
      <c r="IUZ179" s="41"/>
      <c r="IVA179" s="41"/>
      <c r="IVB179" s="41"/>
      <c r="IVC179" s="41"/>
      <c r="IVD179" s="41"/>
      <c r="IVE179" s="41"/>
      <c r="IVF179" s="41"/>
      <c r="IVG179" s="41"/>
      <c r="IVH179" s="41"/>
      <c r="IVI179" s="41"/>
      <c r="IVJ179" s="41"/>
      <c r="IVK179" s="41"/>
      <c r="IVL179" s="41"/>
      <c r="IVM179" s="41"/>
      <c r="IVN179" s="41"/>
      <c r="IVO179" s="41"/>
      <c r="IVP179" s="41"/>
      <c r="IVQ179" s="41"/>
      <c r="IVR179" s="41"/>
      <c r="IVS179" s="41"/>
      <c r="IVT179" s="41"/>
      <c r="IVU179" s="41"/>
      <c r="IVV179" s="41"/>
      <c r="IVW179" s="41"/>
      <c r="IVX179" s="41"/>
      <c r="IVY179" s="41"/>
      <c r="IVZ179" s="41"/>
      <c r="IWA179" s="41"/>
      <c r="IWB179" s="41"/>
      <c r="IWC179" s="41"/>
      <c r="IWD179" s="41"/>
      <c r="IWE179" s="41"/>
      <c r="IWF179" s="41"/>
      <c r="IWG179" s="41"/>
      <c r="IWH179" s="41"/>
      <c r="IWI179" s="41"/>
      <c r="IWJ179" s="41"/>
      <c r="IWK179" s="41"/>
      <c r="IWL179" s="41"/>
      <c r="IWM179" s="41"/>
      <c r="IWN179" s="41"/>
      <c r="IWO179" s="41"/>
      <c r="IWP179" s="41"/>
      <c r="IWQ179" s="41"/>
      <c r="IWR179" s="41"/>
      <c r="IWS179" s="41"/>
      <c r="IWT179" s="41"/>
      <c r="IWU179" s="41"/>
      <c r="IWV179" s="41"/>
      <c r="IWW179" s="41"/>
      <c r="IWX179" s="41"/>
      <c r="IWY179" s="41"/>
      <c r="IWZ179" s="41"/>
      <c r="IXA179" s="41"/>
      <c r="IXB179" s="41"/>
      <c r="IXC179" s="41"/>
      <c r="IXD179" s="41"/>
      <c r="IXE179" s="41"/>
      <c r="IXF179" s="41"/>
      <c r="IXG179" s="41"/>
      <c r="IXH179" s="41"/>
      <c r="IXI179" s="41"/>
      <c r="IXJ179" s="41"/>
      <c r="IXK179" s="41"/>
      <c r="IXL179" s="41"/>
      <c r="IXM179" s="41"/>
      <c r="IXN179" s="41"/>
      <c r="IXO179" s="41"/>
      <c r="IXP179" s="41"/>
      <c r="IXQ179" s="41"/>
      <c r="IXR179" s="41"/>
      <c r="IXS179" s="41"/>
      <c r="IXT179" s="41"/>
      <c r="IXU179" s="41"/>
      <c r="IXV179" s="41"/>
      <c r="IXW179" s="41"/>
      <c r="IXX179" s="41"/>
      <c r="IXY179" s="41"/>
      <c r="IXZ179" s="41"/>
      <c r="IYA179" s="41"/>
      <c r="IYB179" s="41"/>
      <c r="IYC179" s="41"/>
      <c r="IYD179" s="41"/>
      <c r="IYE179" s="41"/>
      <c r="IYF179" s="41"/>
      <c r="IYG179" s="41"/>
      <c r="IYH179" s="41"/>
      <c r="IYI179" s="41"/>
      <c r="IYJ179" s="41"/>
      <c r="IYK179" s="41"/>
      <c r="IYL179" s="41"/>
      <c r="IYM179" s="41"/>
      <c r="IYN179" s="41"/>
      <c r="IYO179" s="41"/>
      <c r="IYP179" s="41"/>
      <c r="IYQ179" s="41"/>
      <c r="IYR179" s="41"/>
      <c r="IYS179" s="41"/>
      <c r="IYT179" s="41"/>
      <c r="IYU179" s="41"/>
      <c r="IYV179" s="41"/>
      <c r="IYW179" s="41"/>
      <c r="IYX179" s="41"/>
      <c r="IYY179" s="41"/>
      <c r="IYZ179" s="41"/>
      <c r="IZA179" s="41"/>
      <c r="IZB179" s="41"/>
      <c r="IZC179" s="41"/>
      <c r="IZD179" s="41"/>
      <c r="IZE179" s="41"/>
      <c r="IZF179" s="41"/>
      <c r="IZG179" s="41"/>
      <c r="IZH179" s="41"/>
      <c r="IZI179" s="41"/>
      <c r="IZJ179" s="41"/>
      <c r="IZK179" s="41"/>
      <c r="IZL179" s="41"/>
      <c r="IZM179" s="41"/>
      <c r="IZN179" s="41"/>
      <c r="IZO179" s="41"/>
      <c r="IZP179" s="41"/>
      <c r="IZQ179" s="41"/>
      <c r="IZR179" s="41"/>
      <c r="IZS179" s="41"/>
      <c r="IZT179" s="41"/>
      <c r="IZU179" s="41"/>
      <c r="IZV179" s="41"/>
      <c r="IZW179" s="41"/>
      <c r="IZX179" s="41"/>
      <c r="IZY179" s="41"/>
      <c r="IZZ179" s="41"/>
      <c r="JAA179" s="41"/>
      <c r="JAB179" s="41"/>
      <c r="JAC179" s="41"/>
      <c r="JAD179" s="41"/>
      <c r="JAE179" s="41"/>
      <c r="JAF179" s="41"/>
      <c r="JAG179" s="41"/>
      <c r="JAH179" s="41"/>
      <c r="JAI179" s="41"/>
      <c r="JAJ179" s="41"/>
      <c r="JAK179" s="41"/>
      <c r="JAL179" s="41"/>
      <c r="JAM179" s="41"/>
      <c r="JAN179" s="41"/>
      <c r="JAO179" s="41"/>
      <c r="JAP179" s="41"/>
      <c r="JAQ179" s="41"/>
      <c r="JAR179" s="41"/>
      <c r="JAS179" s="41"/>
      <c r="JAT179" s="41"/>
      <c r="JAU179" s="41"/>
      <c r="JAV179" s="41"/>
      <c r="JAW179" s="41"/>
      <c r="JAX179" s="41"/>
      <c r="JAY179" s="41"/>
      <c r="JAZ179" s="41"/>
      <c r="JBA179" s="41"/>
      <c r="JBB179" s="41"/>
      <c r="JBC179" s="41"/>
      <c r="JBD179" s="41"/>
      <c r="JBE179" s="41"/>
      <c r="JBF179" s="41"/>
      <c r="JBG179" s="41"/>
      <c r="JBH179" s="41"/>
      <c r="JBI179" s="41"/>
      <c r="JBJ179" s="41"/>
      <c r="JBK179" s="41"/>
      <c r="JBL179" s="41"/>
      <c r="JBM179" s="41"/>
      <c r="JBN179" s="41"/>
      <c r="JBO179" s="41"/>
      <c r="JBP179" s="41"/>
      <c r="JBQ179" s="41"/>
      <c r="JBR179" s="41"/>
      <c r="JBS179" s="41"/>
      <c r="JBT179" s="41"/>
      <c r="JBU179" s="41"/>
      <c r="JBV179" s="41"/>
      <c r="JBW179" s="41"/>
      <c r="JBX179" s="41"/>
      <c r="JBY179" s="41"/>
      <c r="JBZ179" s="41"/>
      <c r="JCA179" s="41"/>
      <c r="JCB179" s="41"/>
      <c r="JCC179" s="41"/>
      <c r="JCD179" s="41"/>
      <c r="JCE179" s="41"/>
      <c r="JCF179" s="41"/>
      <c r="JCG179" s="41"/>
      <c r="JCH179" s="41"/>
      <c r="JCI179" s="41"/>
      <c r="JCJ179" s="41"/>
      <c r="JCK179" s="41"/>
      <c r="JCL179" s="41"/>
      <c r="JCM179" s="41"/>
      <c r="JCN179" s="41"/>
      <c r="JCO179" s="41"/>
      <c r="JCP179" s="41"/>
      <c r="JCQ179" s="41"/>
      <c r="JCR179" s="41"/>
      <c r="JCS179" s="41"/>
      <c r="JCT179" s="41"/>
      <c r="JCU179" s="41"/>
      <c r="JCV179" s="41"/>
      <c r="JCW179" s="41"/>
      <c r="JCX179" s="41"/>
      <c r="JCY179" s="41"/>
      <c r="JCZ179" s="41"/>
      <c r="JDA179" s="41"/>
      <c r="JDB179" s="41"/>
      <c r="JDC179" s="41"/>
      <c r="JDD179" s="41"/>
      <c r="JDE179" s="41"/>
      <c r="JDF179" s="41"/>
      <c r="JDG179" s="41"/>
      <c r="JDH179" s="41"/>
      <c r="JDI179" s="41"/>
      <c r="JDJ179" s="41"/>
      <c r="JDK179" s="41"/>
      <c r="JDL179" s="41"/>
      <c r="JDM179" s="41"/>
      <c r="JDN179" s="41"/>
      <c r="JDO179" s="41"/>
      <c r="JDP179" s="41"/>
      <c r="JDQ179" s="41"/>
      <c r="JDR179" s="41"/>
      <c r="JDS179" s="41"/>
      <c r="JDT179" s="41"/>
      <c r="JDU179" s="41"/>
      <c r="JDV179" s="41"/>
      <c r="JDW179" s="41"/>
      <c r="JDX179" s="41"/>
      <c r="JDY179" s="41"/>
      <c r="JDZ179" s="41"/>
      <c r="JEA179" s="41"/>
      <c r="JEB179" s="41"/>
      <c r="JEC179" s="41"/>
      <c r="JED179" s="41"/>
      <c r="JEE179" s="41"/>
      <c r="JEF179" s="41"/>
      <c r="JEG179" s="41"/>
      <c r="JEH179" s="41"/>
      <c r="JEI179" s="41"/>
      <c r="JEJ179" s="41"/>
      <c r="JEK179" s="41"/>
      <c r="JEL179" s="41"/>
      <c r="JEM179" s="41"/>
      <c r="JEN179" s="41"/>
      <c r="JEO179" s="41"/>
      <c r="JEP179" s="41"/>
      <c r="JEQ179" s="41"/>
      <c r="JER179" s="41"/>
      <c r="JES179" s="41"/>
      <c r="JET179" s="41"/>
      <c r="JEU179" s="41"/>
      <c r="JEV179" s="41"/>
      <c r="JEW179" s="41"/>
      <c r="JEX179" s="41"/>
      <c r="JEY179" s="41"/>
      <c r="JEZ179" s="41"/>
      <c r="JFA179" s="41"/>
      <c r="JFB179" s="41"/>
      <c r="JFC179" s="41"/>
      <c r="JFD179" s="41"/>
      <c r="JFE179" s="41"/>
      <c r="JFF179" s="41"/>
      <c r="JFG179" s="41"/>
      <c r="JFH179" s="41"/>
      <c r="JFI179" s="41"/>
      <c r="JFJ179" s="41"/>
      <c r="JFK179" s="41"/>
      <c r="JFL179" s="41"/>
      <c r="JFM179" s="41"/>
      <c r="JFN179" s="41"/>
      <c r="JFO179" s="41"/>
      <c r="JFP179" s="41"/>
      <c r="JFQ179" s="41"/>
      <c r="JFR179" s="41"/>
      <c r="JFS179" s="41"/>
      <c r="JFT179" s="41"/>
      <c r="JFU179" s="41"/>
      <c r="JFV179" s="41"/>
      <c r="JFW179" s="41"/>
      <c r="JFX179" s="41"/>
      <c r="JFY179" s="41"/>
      <c r="JFZ179" s="41"/>
      <c r="JGA179" s="41"/>
      <c r="JGB179" s="41"/>
      <c r="JGC179" s="41"/>
      <c r="JGD179" s="41"/>
      <c r="JGE179" s="41"/>
      <c r="JGF179" s="41"/>
      <c r="JGG179" s="41"/>
      <c r="JGH179" s="41"/>
      <c r="JGI179" s="41"/>
      <c r="JGJ179" s="41"/>
      <c r="JGK179" s="41"/>
      <c r="JGL179" s="41"/>
      <c r="JGM179" s="41"/>
      <c r="JGN179" s="41"/>
      <c r="JGO179" s="41"/>
      <c r="JGP179" s="41"/>
      <c r="JGQ179" s="41"/>
      <c r="JGR179" s="41"/>
      <c r="JGS179" s="41"/>
      <c r="JGT179" s="41"/>
      <c r="JGU179" s="41"/>
      <c r="JGV179" s="41"/>
      <c r="JGW179" s="41"/>
      <c r="JGX179" s="41"/>
      <c r="JGY179" s="41"/>
      <c r="JGZ179" s="41"/>
      <c r="JHA179" s="41"/>
      <c r="JHB179" s="41"/>
      <c r="JHC179" s="41"/>
      <c r="JHD179" s="41"/>
      <c r="JHE179" s="41"/>
      <c r="JHF179" s="41"/>
      <c r="JHG179" s="41"/>
      <c r="JHH179" s="41"/>
      <c r="JHI179" s="41"/>
      <c r="JHJ179" s="41"/>
      <c r="JHK179" s="41"/>
      <c r="JHL179" s="41"/>
      <c r="JHM179" s="41"/>
      <c r="JHN179" s="41"/>
      <c r="JHO179" s="41"/>
      <c r="JHP179" s="41"/>
      <c r="JHQ179" s="41"/>
      <c r="JHR179" s="41"/>
      <c r="JHS179" s="41"/>
      <c r="JHT179" s="41"/>
      <c r="JHU179" s="41"/>
      <c r="JHV179" s="41"/>
      <c r="JHW179" s="41"/>
      <c r="JHX179" s="41"/>
      <c r="JHY179" s="41"/>
      <c r="JHZ179" s="41"/>
      <c r="JIA179" s="41"/>
      <c r="JIB179" s="41"/>
      <c r="JIC179" s="41"/>
      <c r="JID179" s="41"/>
      <c r="JIE179" s="41"/>
      <c r="JIF179" s="41"/>
      <c r="JIG179" s="41"/>
      <c r="JIH179" s="41"/>
      <c r="JII179" s="41"/>
      <c r="JIJ179" s="41"/>
      <c r="JIK179" s="41"/>
      <c r="JIL179" s="41"/>
      <c r="JIM179" s="41"/>
      <c r="JIN179" s="41"/>
      <c r="JIO179" s="41"/>
      <c r="JIP179" s="41"/>
      <c r="JIQ179" s="41"/>
      <c r="JIR179" s="41"/>
      <c r="JIS179" s="41"/>
      <c r="JIT179" s="41"/>
      <c r="JIU179" s="41"/>
      <c r="JIV179" s="41"/>
      <c r="JIW179" s="41"/>
      <c r="JIX179" s="41"/>
      <c r="JIY179" s="41"/>
      <c r="JIZ179" s="41"/>
      <c r="JJA179" s="41"/>
      <c r="JJB179" s="41"/>
      <c r="JJC179" s="41"/>
      <c r="JJD179" s="41"/>
      <c r="JJE179" s="41"/>
      <c r="JJF179" s="41"/>
      <c r="JJG179" s="41"/>
      <c r="JJH179" s="41"/>
      <c r="JJI179" s="41"/>
      <c r="JJJ179" s="41"/>
      <c r="JJK179" s="41"/>
      <c r="JJL179" s="41"/>
      <c r="JJM179" s="41"/>
      <c r="JJN179" s="41"/>
      <c r="JJO179" s="41"/>
      <c r="JJP179" s="41"/>
      <c r="JJQ179" s="41"/>
      <c r="JJR179" s="41"/>
      <c r="JJS179" s="41"/>
      <c r="JJT179" s="41"/>
      <c r="JJU179" s="41"/>
      <c r="JJV179" s="41"/>
      <c r="JJW179" s="41"/>
      <c r="JJX179" s="41"/>
      <c r="JJY179" s="41"/>
      <c r="JJZ179" s="41"/>
      <c r="JKA179" s="41"/>
      <c r="JKB179" s="41"/>
      <c r="JKC179" s="41"/>
      <c r="JKD179" s="41"/>
      <c r="JKE179" s="41"/>
      <c r="JKF179" s="41"/>
      <c r="JKG179" s="41"/>
      <c r="JKH179" s="41"/>
      <c r="JKI179" s="41"/>
      <c r="JKJ179" s="41"/>
      <c r="JKK179" s="41"/>
      <c r="JKL179" s="41"/>
      <c r="JKM179" s="41"/>
      <c r="JKN179" s="41"/>
      <c r="JKO179" s="41"/>
      <c r="JKP179" s="41"/>
      <c r="JKQ179" s="41"/>
      <c r="JKR179" s="41"/>
      <c r="JKS179" s="41"/>
      <c r="JKT179" s="41"/>
      <c r="JKU179" s="41"/>
      <c r="JKV179" s="41"/>
      <c r="JKW179" s="41"/>
      <c r="JKX179" s="41"/>
      <c r="JKY179" s="41"/>
      <c r="JKZ179" s="41"/>
      <c r="JLA179" s="41"/>
      <c r="JLB179" s="41"/>
      <c r="JLC179" s="41"/>
      <c r="JLD179" s="41"/>
      <c r="JLE179" s="41"/>
      <c r="JLF179" s="41"/>
      <c r="JLG179" s="41"/>
      <c r="JLH179" s="41"/>
      <c r="JLI179" s="41"/>
      <c r="JLJ179" s="41"/>
      <c r="JLK179" s="41"/>
      <c r="JLL179" s="41"/>
      <c r="JLM179" s="41"/>
      <c r="JLN179" s="41"/>
      <c r="JLO179" s="41"/>
      <c r="JLP179" s="41"/>
      <c r="JLQ179" s="41"/>
      <c r="JLR179" s="41"/>
      <c r="JLS179" s="41"/>
      <c r="JLT179" s="41"/>
      <c r="JLU179" s="41"/>
      <c r="JLV179" s="41"/>
      <c r="JLW179" s="41"/>
      <c r="JLX179" s="41"/>
      <c r="JLY179" s="41"/>
      <c r="JLZ179" s="41"/>
      <c r="JMA179" s="41"/>
      <c r="JMB179" s="41"/>
      <c r="JMC179" s="41"/>
      <c r="JMD179" s="41"/>
      <c r="JME179" s="41"/>
      <c r="JMF179" s="41"/>
      <c r="JMG179" s="41"/>
      <c r="JMH179" s="41"/>
      <c r="JMI179" s="41"/>
      <c r="JMJ179" s="41"/>
      <c r="JMK179" s="41"/>
      <c r="JML179" s="41"/>
      <c r="JMM179" s="41"/>
      <c r="JMN179" s="41"/>
      <c r="JMO179" s="41"/>
      <c r="JMP179" s="41"/>
      <c r="JMQ179" s="41"/>
      <c r="JMR179" s="41"/>
      <c r="JMS179" s="41"/>
      <c r="JMT179" s="41"/>
      <c r="JMU179" s="41"/>
      <c r="JMV179" s="41"/>
      <c r="JMW179" s="41"/>
      <c r="JMX179" s="41"/>
      <c r="JMY179" s="41"/>
      <c r="JMZ179" s="41"/>
      <c r="JNA179" s="41"/>
      <c r="JNB179" s="41"/>
      <c r="JNC179" s="41"/>
      <c r="JND179" s="41"/>
      <c r="JNE179" s="41"/>
      <c r="JNF179" s="41"/>
      <c r="JNG179" s="41"/>
      <c r="JNH179" s="41"/>
      <c r="JNI179" s="41"/>
      <c r="JNJ179" s="41"/>
      <c r="JNK179" s="41"/>
      <c r="JNL179" s="41"/>
      <c r="JNM179" s="41"/>
      <c r="JNN179" s="41"/>
      <c r="JNO179" s="41"/>
      <c r="JNP179" s="41"/>
      <c r="JNQ179" s="41"/>
      <c r="JNR179" s="41"/>
      <c r="JNS179" s="41"/>
      <c r="JNT179" s="41"/>
      <c r="JNU179" s="41"/>
      <c r="JNV179" s="41"/>
      <c r="JNW179" s="41"/>
      <c r="JNX179" s="41"/>
      <c r="JNY179" s="41"/>
      <c r="JNZ179" s="41"/>
      <c r="JOA179" s="41"/>
      <c r="JOB179" s="41"/>
      <c r="JOC179" s="41"/>
      <c r="JOD179" s="41"/>
      <c r="JOE179" s="41"/>
      <c r="JOF179" s="41"/>
      <c r="JOG179" s="41"/>
      <c r="JOH179" s="41"/>
      <c r="JOI179" s="41"/>
      <c r="JOJ179" s="41"/>
      <c r="JOK179" s="41"/>
      <c r="JOL179" s="41"/>
      <c r="JOM179" s="41"/>
      <c r="JON179" s="41"/>
      <c r="JOO179" s="41"/>
      <c r="JOP179" s="41"/>
      <c r="JOQ179" s="41"/>
      <c r="JOR179" s="41"/>
      <c r="JOS179" s="41"/>
      <c r="JOT179" s="41"/>
      <c r="JOU179" s="41"/>
      <c r="JOV179" s="41"/>
      <c r="JOW179" s="41"/>
      <c r="JOX179" s="41"/>
      <c r="JOY179" s="41"/>
      <c r="JOZ179" s="41"/>
      <c r="JPA179" s="41"/>
      <c r="JPB179" s="41"/>
      <c r="JPC179" s="41"/>
      <c r="JPD179" s="41"/>
      <c r="JPE179" s="41"/>
      <c r="JPF179" s="41"/>
      <c r="JPG179" s="41"/>
      <c r="JPH179" s="41"/>
      <c r="JPI179" s="41"/>
      <c r="JPJ179" s="41"/>
      <c r="JPK179" s="41"/>
      <c r="JPL179" s="41"/>
      <c r="JPM179" s="41"/>
      <c r="JPN179" s="41"/>
      <c r="JPO179" s="41"/>
      <c r="JPP179" s="41"/>
      <c r="JPQ179" s="41"/>
      <c r="JPR179" s="41"/>
      <c r="JPS179" s="41"/>
      <c r="JPT179" s="41"/>
      <c r="JPU179" s="41"/>
      <c r="JPV179" s="41"/>
      <c r="JPW179" s="41"/>
      <c r="JPX179" s="41"/>
      <c r="JPY179" s="41"/>
      <c r="JPZ179" s="41"/>
      <c r="JQA179" s="41"/>
      <c r="JQB179" s="41"/>
      <c r="JQC179" s="41"/>
      <c r="JQD179" s="41"/>
      <c r="JQE179" s="41"/>
      <c r="JQF179" s="41"/>
      <c r="JQG179" s="41"/>
      <c r="JQH179" s="41"/>
      <c r="JQI179" s="41"/>
      <c r="JQJ179" s="41"/>
      <c r="JQK179" s="41"/>
      <c r="JQL179" s="41"/>
      <c r="JQM179" s="41"/>
      <c r="JQN179" s="41"/>
      <c r="JQO179" s="41"/>
      <c r="JQP179" s="41"/>
      <c r="JQQ179" s="41"/>
      <c r="JQR179" s="41"/>
      <c r="JQS179" s="41"/>
      <c r="JQT179" s="41"/>
      <c r="JQU179" s="41"/>
      <c r="JQV179" s="41"/>
      <c r="JQW179" s="41"/>
      <c r="JQX179" s="41"/>
      <c r="JQY179" s="41"/>
      <c r="JQZ179" s="41"/>
      <c r="JRA179" s="41"/>
      <c r="JRB179" s="41"/>
      <c r="JRC179" s="41"/>
      <c r="JRD179" s="41"/>
      <c r="JRE179" s="41"/>
      <c r="JRF179" s="41"/>
      <c r="JRG179" s="41"/>
      <c r="JRH179" s="41"/>
      <c r="JRI179" s="41"/>
      <c r="JRJ179" s="41"/>
      <c r="JRK179" s="41"/>
      <c r="JRL179" s="41"/>
      <c r="JRM179" s="41"/>
      <c r="JRN179" s="41"/>
      <c r="JRO179" s="41"/>
      <c r="JRP179" s="41"/>
      <c r="JRQ179" s="41"/>
      <c r="JRR179" s="41"/>
      <c r="JRS179" s="41"/>
      <c r="JRT179" s="41"/>
      <c r="JRU179" s="41"/>
      <c r="JRV179" s="41"/>
      <c r="JRW179" s="41"/>
      <c r="JRX179" s="41"/>
      <c r="JRY179" s="41"/>
      <c r="JRZ179" s="41"/>
      <c r="JSA179" s="41"/>
      <c r="JSB179" s="41"/>
      <c r="JSC179" s="41"/>
      <c r="JSD179" s="41"/>
      <c r="JSE179" s="41"/>
      <c r="JSF179" s="41"/>
      <c r="JSG179" s="41"/>
      <c r="JSH179" s="41"/>
      <c r="JSI179" s="41"/>
      <c r="JSJ179" s="41"/>
      <c r="JSK179" s="41"/>
      <c r="JSL179" s="41"/>
      <c r="JSM179" s="41"/>
      <c r="JSN179" s="41"/>
      <c r="JSO179" s="41"/>
      <c r="JSP179" s="41"/>
      <c r="JSQ179" s="41"/>
      <c r="JSR179" s="41"/>
      <c r="JSS179" s="41"/>
      <c r="JST179" s="41"/>
      <c r="JSU179" s="41"/>
      <c r="JSV179" s="41"/>
      <c r="JSW179" s="41"/>
      <c r="JSX179" s="41"/>
      <c r="JSY179" s="41"/>
      <c r="JSZ179" s="41"/>
      <c r="JTA179" s="41"/>
      <c r="JTB179" s="41"/>
      <c r="JTC179" s="41"/>
      <c r="JTD179" s="41"/>
      <c r="JTE179" s="41"/>
      <c r="JTF179" s="41"/>
      <c r="JTG179" s="41"/>
      <c r="JTH179" s="41"/>
      <c r="JTI179" s="41"/>
      <c r="JTJ179" s="41"/>
      <c r="JTK179" s="41"/>
      <c r="JTL179" s="41"/>
      <c r="JTM179" s="41"/>
      <c r="JTN179" s="41"/>
      <c r="JTO179" s="41"/>
      <c r="JTP179" s="41"/>
      <c r="JTQ179" s="41"/>
      <c r="JTR179" s="41"/>
      <c r="JTS179" s="41"/>
      <c r="JTT179" s="41"/>
      <c r="JTU179" s="41"/>
      <c r="JTV179" s="41"/>
      <c r="JTW179" s="41"/>
      <c r="JTX179" s="41"/>
      <c r="JTY179" s="41"/>
      <c r="JTZ179" s="41"/>
      <c r="JUA179" s="41"/>
      <c r="JUB179" s="41"/>
      <c r="JUC179" s="41"/>
      <c r="JUD179" s="41"/>
      <c r="JUE179" s="41"/>
      <c r="JUF179" s="41"/>
      <c r="JUG179" s="41"/>
      <c r="JUH179" s="41"/>
      <c r="JUI179" s="41"/>
      <c r="JUJ179" s="41"/>
      <c r="JUK179" s="41"/>
      <c r="JUL179" s="41"/>
      <c r="JUM179" s="41"/>
      <c r="JUN179" s="41"/>
      <c r="JUO179" s="41"/>
      <c r="JUP179" s="41"/>
      <c r="JUQ179" s="41"/>
      <c r="JUR179" s="41"/>
      <c r="JUS179" s="41"/>
      <c r="JUT179" s="41"/>
      <c r="JUU179" s="41"/>
      <c r="JUV179" s="41"/>
      <c r="JUW179" s="41"/>
      <c r="JUX179" s="41"/>
      <c r="JUY179" s="41"/>
      <c r="JUZ179" s="41"/>
      <c r="JVA179" s="41"/>
      <c r="JVB179" s="41"/>
      <c r="JVC179" s="41"/>
      <c r="JVD179" s="41"/>
      <c r="JVE179" s="41"/>
      <c r="JVF179" s="41"/>
      <c r="JVG179" s="41"/>
      <c r="JVH179" s="41"/>
      <c r="JVI179" s="41"/>
      <c r="JVJ179" s="41"/>
      <c r="JVK179" s="41"/>
      <c r="JVL179" s="41"/>
      <c r="JVM179" s="41"/>
      <c r="JVN179" s="41"/>
      <c r="JVO179" s="41"/>
      <c r="JVP179" s="41"/>
      <c r="JVQ179" s="41"/>
      <c r="JVR179" s="41"/>
      <c r="JVS179" s="41"/>
      <c r="JVT179" s="41"/>
      <c r="JVU179" s="41"/>
      <c r="JVV179" s="41"/>
      <c r="JVW179" s="41"/>
      <c r="JVX179" s="41"/>
      <c r="JVY179" s="41"/>
      <c r="JVZ179" s="41"/>
      <c r="JWA179" s="41"/>
      <c r="JWB179" s="41"/>
      <c r="JWC179" s="41"/>
      <c r="JWD179" s="41"/>
      <c r="JWE179" s="41"/>
      <c r="JWF179" s="41"/>
      <c r="JWG179" s="41"/>
      <c r="JWH179" s="41"/>
      <c r="JWI179" s="41"/>
      <c r="JWJ179" s="41"/>
      <c r="JWK179" s="41"/>
      <c r="JWL179" s="41"/>
      <c r="JWM179" s="41"/>
      <c r="JWN179" s="41"/>
      <c r="JWO179" s="41"/>
      <c r="JWP179" s="41"/>
      <c r="JWQ179" s="41"/>
      <c r="JWR179" s="41"/>
      <c r="JWS179" s="41"/>
      <c r="JWT179" s="41"/>
      <c r="JWU179" s="41"/>
      <c r="JWV179" s="41"/>
      <c r="JWW179" s="41"/>
      <c r="JWX179" s="41"/>
      <c r="JWY179" s="41"/>
      <c r="JWZ179" s="41"/>
      <c r="JXA179" s="41"/>
      <c r="JXB179" s="41"/>
      <c r="JXC179" s="41"/>
      <c r="JXD179" s="41"/>
      <c r="JXE179" s="41"/>
      <c r="JXF179" s="41"/>
      <c r="JXG179" s="41"/>
      <c r="JXH179" s="41"/>
      <c r="JXI179" s="41"/>
      <c r="JXJ179" s="41"/>
      <c r="JXK179" s="41"/>
      <c r="JXL179" s="41"/>
      <c r="JXM179" s="41"/>
      <c r="JXN179" s="41"/>
      <c r="JXO179" s="41"/>
      <c r="JXP179" s="41"/>
      <c r="JXQ179" s="41"/>
      <c r="JXR179" s="41"/>
      <c r="JXS179" s="41"/>
      <c r="JXT179" s="41"/>
      <c r="JXU179" s="41"/>
      <c r="JXV179" s="41"/>
      <c r="JXW179" s="41"/>
      <c r="JXX179" s="41"/>
      <c r="JXY179" s="41"/>
      <c r="JXZ179" s="41"/>
      <c r="JYA179" s="41"/>
      <c r="JYB179" s="41"/>
      <c r="JYC179" s="41"/>
      <c r="JYD179" s="41"/>
      <c r="JYE179" s="41"/>
      <c r="JYF179" s="41"/>
      <c r="JYG179" s="41"/>
      <c r="JYH179" s="41"/>
      <c r="JYI179" s="41"/>
      <c r="JYJ179" s="41"/>
      <c r="JYK179" s="41"/>
      <c r="JYL179" s="41"/>
      <c r="JYM179" s="41"/>
      <c r="JYN179" s="41"/>
      <c r="JYO179" s="41"/>
      <c r="JYP179" s="41"/>
      <c r="JYQ179" s="41"/>
      <c r="JYR179" s="41"/>
      <c r="JYS179" s="41"/>
      <c r="JYT179" s="41"/>
      <c r="JYU179" s="41"/>
      <c r="JYV179" s="41"/>
      <c r="JYW179" s="41"/>
      <c r="JYX179" s="41"/>
      <c r="JYY179" s="41"/>
      <c r="JYZ179" s="41"/>
      <c r="JZA179" s="41"/>
      <c r="JZB179" s="41"/>
      <c r="JZC179" s="41"/>
      <c r="JZD179" s="41"/>
      <c r="JZE179" s="41"/>
      <c r="JZF179" s="41"/>
      <c r="JZG179" s="41"/>
      <c r="JZH179" s="41"/>
      <c r="JZI179" s="41"/>
      <c r="JZJ179" s="41"/>
      <c r="JZK179" s="41"/>
      <c r="JZL179" s="41"/>
      <c r="JZM179" s="41"/>
      <c r="JZN179" s="41"/>
      <c r="JZO179" s="41"/>
      <c r="JZP179" s="41"/>
      <c r="JZQ179" s="41"/>
      <c r="JZR179" s="41"/>
      <c r="JZS179" s="41"/>
      <c r="JZT179" s="41"/>
      <c r="JZU179" s="41"/>
      <c r="JZV179" s="41"/>
      <c r="JZW179" s="41"/>
      <c r="JZX179" s="41"/>
      <c r="JZY179" s="41"/>
      <c r="JZZ179" s="41"/>
      <c r="KAA179" s="41"/>
      <c r="KAB179" s="41"/>
      <c r="KAC179" s="41"/>
      <c r="KAD179" s="41"/>
      <c r="KAE179" s="41"/>
      <c r="KAF179" s="41"/>
      <c r="KAG179" s="41"/>
      <c r="KAH179" s="41"/>
      <c r="KAI179" s="41"/>
      <c r="KAJ179" s="41"/>
      <c r="KAK179" s="41"/>
      <c r="KAL179" s="41"/>
      <c r="KAM179" s="41"/>
      <c r="KAN179" s="41"/>
      <c r="KAO179" s="41"/>
      <c r="KAP179" s="41"/>
      <c r="KAQ179" s="41"/>
      <c r="KAR179" s="41"/>
      <c r="KAS179" s="41"/>
      <c r="KAT179" s="41"/>
      <c r="KAU179" s="41"/>
      <c r="KAV179" s="41"/>
      <c r="KAW179" s="41"/>
      <c r="KAX179" s="41"/>
      <c r="KAY179" s="41"/>
      <c r="KAZ179" s="41"/>
      <c r="KBA179" s="41"/>
      <c r="KBB179" s="41"/>
      <c r="KBC179" s="41"/>
      <c r="KBD179" s="41"/>
      <c r="KBE179" s="41"/>
      <c r="KBF179" s="41"/>
      <c r="KBG179" s="41"/>
      <c r="KBH179" s="41"/>
      <c r="KBI179" s="41"/>
      <c r="KBJ179" s="41"/>
      <c r="KBK179" s="41"/>
      <c r="KBL179" s="41"/>
      <c r="KBM179" s="41"/>
      <c r="KBN179" s="41"/>
      <c r="KBO179" s="41"/>
      <c r="KBP179" s="41"/>
      <c r="KBQ179" s="41"/>
      <c r="KBR179" s="41"/>
      <c r="KBS179" s="41"/>
      <c r="KBT179" s="41"/>
      <c r="KBU179" s="41"/>
      <c r="KBV179" s="41"/>
      <c r="KBW179" s="41"/>
      <c r="KBX179" s="41"/>
      <c r="KBY179" s="41"/>
      <c r="KBZ179" s="41"/>
      <c r="KCA179" s="41"/>
      <c r="KCB179" s="41"/>
      <c r="KCC179" s="41"/>
      <c r="KCD179" s="41"/>
      <c r="KCE179" s="41"/>
      <c r="KCF179" s="41"/>
      <c r="KCG179" s="41"/>
      <c r="KCH179" s="41"/>
      <c r="KCI179" s="41"/>
      <c r="KCJ179" s="41"/>
      <c r="KCK179" s="41"/>
      <c r="KCL179" s="41"/>
      <c r="KCM179" s="41"/>
      <c r="KCN179" s="41"/>
      <c r="KCO179" s="41"/>
      <c r="KCP179" s="41"/>
      <c r="KCQ179" s="41"/>
      <c r="KCR179" s="41"/>
      <c r="KCS179" s="41"/>
      <c r="KCT179" s="41"/>
      <c r="KCU179" s="41"/>
      <c r="KCV179" s="41"/>
      <c r="KCW179" s="41"/>
      <c r="KCX179" s="41"/>
      <c r="KCY179" s="41"/>
      <c r="KCZ179" s="41"/>
      <c r="KDA179" s="41"/>
      <c r="KDB179" s="41"/>
      <c r="KDC179" s="41"/>
      <c r="KDD179" s="41"/>
      <c r="KDE179" s="41"/>
      <c r="KDF179" s="41"/>
      <c r="KDG179" s="41"/>
      <c r="KDH179" s="41"/>
      <c r="KDI179" s="41"/>
      <c r="KDJ179" s="41"/>
      <c r="KDK179" s="41"/>
      <c r="KDL179" s="41"/>
      <c r="KDM179" s="41"/>
      <c r="KDN179" s="41"/>
      <c r="KDO179" s="41"/>
      <c r="KDP179" s="41"/>
      <c r="KDQ179" s="41"/>
      <c r="KDR179" s="41"/>
      <c r="KDS179" s="41"/>
      <c r="KDT179" s="41"/>
      <c r="KDU179" s="41"/>
      <c r="KDV179" s="41"/>
      <c r="KDW179" s="41"/>
      <c r="KDX179" s="41"/>
      <c r="KDY179" s="41"/>
      <c r="KDZ179" s="41"/>
      <c r="KEA179" s="41"/>
      <c r="KEB179" s="41"/>
      <c r="KEC179" s="41"/>
      <c r="KED179" s="41"/>
      <c r="KEE179" s="41"/>
      <c r="KEF179" s="41"/>
      <c r="KEG179" s="41"/>
      <c r="KEH179" s="41"/>
      <c r="KEI179" s="41"/>
      <c r="KEJ179" s="41"/>
      <c r="KEK179" s="41"/>
      <c r="KEL179" s="41"/>
      <c r="KEM179" s="41"/>
      <c r="KEN179" s="41"/>
      <c r="KEO179" s="41"/>
      <c r="KEP179" s="41"/>
      <c r="KEQ179" s="41"/>
      <c r="KER179" s="41"/>
      <c r="KES179" s="41"/>
      <c r="KET179" s="41"/>
      <c r="KEU179" s="41"/>
      <c r="KEV179" s="41"/>
      <c r="KEW179" s="41"/>
      <c r="KEX179" s="41"/>
      <c r="KEY179" s="41"/>
      <c r="KEZ179" s="41"/>
      <c r="KFA179" s="41"/>
      <c r="KFB179" s="41"/>
      <c r="KFC179" s="41"/>
      <c r="KFD179" s="41"/>
      <c r="KFE179" s="41"/>
      <c r="KFF179" s="41"/>
      <c r="KFG179" s="41"/>
      <c r="KFH179" s="41"/>
      <c r="KFI179" s="41"/>
      <c r="KFJ179" s="41"/>
      <c r="KFK179" s="41"/>
      <c r="KFL179" s="41"/>
      <c r="KFM179" s="41"/>
      <c r="KFN179" s="41"/>
      <c r="KFO179" s="41"/>
      <c r="KFP179" s="41"/>
      <c r="KFQ179" s="41"/>
      <c r="KFR179" s="41"/>
      <c r="KFS179" s="41"/>
      <c r="KFT179" s="41"/>
      <c r="KFU179" s="41"/>
      <c r="KFV179" s="41"/>
      <c r="KFW179" s="41"/>
      <c r="KFX179" s="41"/>
      <c r="KFY179" s="41"/>
      <c r="KFZ179" s="41"/>
      <c r="KGA179" s="41"/>
      <c r="KGB179" s="41"/>
      <c r="KGC179" s="41"/>
      <c r="KGD179" s="41"/>
      <c r="KGE179" s="41"/>
      <c r="KGF179" s="41"/>
      <c r="KGG179" s="41"/>
      <c r="KGH179" s="41"/>
      <c r="KGI179" s="41"/>
      <c r="KGJ179" s="41"/>
      <c r="KGK179" s="41"/>
      <c r="KGL179" s="41"/>
      <c r="KGM179" s="41"/>
      <c r="KGN179" s="41"/>
      <c r="KGO179" s="41"/>
      <c r="KGP179" s="41"/>
      <c r="KGQ179" s="41"/>
      <c r="KGR179" s="41"/>
      <c r="KGS179" s="41"/>
      <c r="KGT179" s="41"/>
      <c r="KGU179" s="41"/>
      <c r="KGV179" s="41"/>
      <c r="KGW179" s="41"/>
      <c r="KGX179" s="41"/>
      <c r="KGY179" s="41"/>
      <c r="KGZ179" s="41"/>
      <c r="KHA179" s="41"/>
      <c r="KHB179" s="41"/>
      <c r="KHC179" s="41"/>
      <c r="KHD179" s="41"/>
      <c r="KHE179" s="41"/>
      <c r="KHF179" s="41"/>
      <c r="KHG179" s="41"/>
      <c r="KHH179" s="41"/>
      <c r="KHI179" s="41"/>
      <c r="KHJ179" s="41"/>
      <c r="KHK179" s="41"/>
      <c r="KHL179" s="41"/>
      <c r="KHM179" s="41"/>
      <c r="KHN179" s="41"/>
      <c r="KHO179" s="41"/>
      <c r="KHP179" s="41"/>
      <c r="KHQ179" s="41"/>
      <c r="KHR179" s="41"/>
      <c r="KHS179" s="41"/>
      <c r="KHT179" s="41"/>
      <c r="KHU179" s="41"/>
      <c r="KHV179" s="41"/>
      <c r="KHW179" s="41"/>
      <c r="KHX179" s="41"/>
      <c r="KHY179" s="41"/>
      <c r="KHZ179" s="41"/>
      <c r="KIA179" s="41"/>
      <c r="KIB179" s="41"/>
      <c r="KIC179" s="41"/>
      <c r="KID179" s="41"/>
      <c r="KIE179" s="41"/>
      <c r="KIF179" s="41"/>
      <c r="KIG179" s="41"/>
      <c r="KIH179" s="41"/>
      <c r="KII179" s="41"/>
      <c r="KIJ179" s="41"/>
      <c r="KIK179" s="41"/>
      <c r="KIL179" s="41"/>
      <c r="KIM179" s="41"/>
      <c r="KIN179" s="41"/>
      <c r="KIO179" s="41"/>
      <c r="KIP179" s="41"/>
      <c r="KIQ179" s="41"/>
      <c r="KIR179" s="41"/>
      <c r="KIS179" s="41"/>
      <c r="KIT179" s="41"/>
      <c r="KIU179" s="41"/>
      <c r="KIV179" s="41"/>
      <c r="KIW179" s="41"/>
      <c r="KIX179" s="41"/>
      <c r="KIY179" s="41"/>
      <c r="KIZ179" s="41"/>
      <c r="KJA179" s="41"/>
      <c r="KJB179" s="41"/>
      <c r="KJC179" s="41"/>
      <c r="KJD179" s="41"/>
      <c r="KJE179" s="41"/>
      <c r="KJF179" s="41"/>
      <c r="KJG179" s="41"/>
      <c r="KJH179" s="41"/>
      <c r="KJI179" s="41"/>
      <c r="KJJ179" s="41"/>
      <c r="KJK179" s="41"/>
      <c r="KJL179" s="41"/>
      <c r="KJM179" s="41"/>
      <c r="KJN179" s="41"/>
      <c r="KJO179" s="41"/>
      <c r="KJP179" s="41"/>
      <c r="KJQ179" s="41"/>
      <c r="KJR179" s="41"/>
      <c r="KJS179" s="41"/>
      <c r="KJT179" s="41"/>
      <c r="KJU179" s="41"/>
      <c r="KJV179" s="41"/>
      <c r="KJW179" s="41"/>
      <c r="KJX179" s="41"/>
      <c r="KJY179" s="41"/>
      <c r="KJZ179" s="41"/>
      <c r="KKA179" s="41"/>
      <c r="KKB179" s="41"/>
      <c r="KKC179" s="41"/>
      <c r="KKD179" s="41"/>
      <c r="KKE179" s="41"/>
      <c r="KKF179" s="41"/>
      <c r="KKG179" s="41"/>
      <c r="KKH179" s="41"/>
      <c r="KKI179" s="41"/>
      <c r="KKJ179" s="41"/>
      <c r="KKK179" s="41"/>
      <c r="KKL179" s="41"/>
      <c r="KKM179" s="41"/>
      <c r="KKN179" s="41"/>
      <c r="KKO179" s="41"/>
      <c r="KKP179" s="41"/>
      <c r="KKQ179" s="41"/>
      <c r="KKR179" s="41"/>
      <c r="KKS179" s="41"/>
      <c r="KKT179" s="41"/>
      <c r="KKU179" s="41"/>
      <c r="KKV179" s="41"/>
      <c r="KKW179" s="41"/>
      <c r="KKX179" s="41"/>
      <c r="KKY179" s="41"/>
      <c r="KKZ179" s="41"/>
      <c r="KLA179" s="41"/>
      <c r="KLB179" s="41"/>
      <c r="KLC179" s="41"/>
      <c r="KLD179" s="41"/>
      <c r="KLE179" s="41"/>
      <c r="KLF179" s="41"/>
      <c r="KLG179" s="41"/>
      <c r="KLH179" s="41"/>
      <c r="KLI179" s="41"/>
      <c r="KLJ179" s="41"/>
      <c r="KLK179" s="41"/>
      <c r="KLL179" s="41"/>
      <c r="KLM179" s="41"/>
      <c r="KLN179" s="41"/>
      <c r="KLO179" s="41"/>
      <c r="KLP179" s="41"/>
      <c r="KLQ179" s="41"/>
      <c r="KLR179" s="41"/>
      <c r="KLS179" s="41"/>
      <c r="KLT179" s="41"/>
      <c r="KLU179" s="41"/>
      <c r="KLV179" s="41"/>
      <c r="KLW179" s="41"/>
      <c r="KLX179" s="41"/>
      <c r="KLY179" s="41"/>
      <c r="KLZ179" s="41"/>
      <c r="KMA179" s="41"/>
      <c r="KMB179" s="41"/>
      <c r="KMC179" s="41"/>
      <c r="KMD179" s="41"/>
      <c r="KME179" s="41"/>
      <c r="KMF179" s="41"/>
      <c r="KMG179" s="41"/>
      <c r="KMH179" s="41"/>
      <c r="KMI179" s="41"/>
      <c r="KMJ179" s="41"/>
      <c r="KMK179" s="41"/>
      <c r="KML179" s="41"/>
      <c r="KMM179" s="41"/>
      <c r="KMN179" s="41"/>
      <c r="KMO179" s="41"/>
      <c r="KMP179" s="41"/>
      <c r="KMQ179" s="41"/>
      <c r="KMR179" s="41"/>
      <c r="KMS179" s="41"/>
      <c r="KMT179" s="41"/>
      <c r="KMU179" s="41"/>
      <c r="KMV179" s="41"/>
      <c r="KMW179" s="41"/>
      <c r="KMX179" s="41"/>
      <c r="KMY179" s="41"/>
      <c r="KMZ179" s="41"/>
      <c r="KNA179" s="41"/>
      <c r="KNB179" s="41"/>
      <c r="KNC179" s="41"/>
      <c r="KND179" s="41"/>
      <c r="KNE179" s="41"/>
      <c r="KNF179" s="41"/>
      <c r="KNG179" s="41"/>
      <c r="KNH179" s="41"/>
      <c r="KNI179" s="41"/>
      <c r="KNJ179" s="41"/>
      <c r="KNK179" s="41"/>
      <c r="KNL179" s="41"/>
      <c r="KNM179" s="41"/>
      <c r="KNN179" s="41"/>
      <c r="KNO179" s="41"/>
      <c r="KNP179" s="41"/>
      <c r="KNQ179" s="41"/>
      <c r="KNR179" s="41"/>
      <c r="KNS179" s="41"/>
      <c r="KNT179" s="41"/>
      <c r="KNU179" s="41"/>
      <c r="KNV179" s="41"/>
      <c r="KNW179" s="41"/>
      <c r="KNX179" s="41"/>
      <c r="KNY179" s="41"/>
      <c r="KNZ179" s="41"/>
      <c r="KOA179" s="41"/>
      <c r="KOB179" s="41"/>
      <c r="KOC179" s="41"/>
      <c r="KOD179" s="41"/>
      <c r="KOE179" s="41"/>
      <c r="KOF179" s="41"/>
      <c r="KOG179" s="41"/>
      <c r="KOH179" s="41"/>
      <c r="KOI179" s="41"/>
      <c r="KOJ179" s="41"/>
      <c r="KOK179" s="41"/>
      <c r="KOL179" s="41"/>
      <c r="KOM179" s="41"/>
      <c r="KON179" s="41"/>
      <c r="KOO179" s="41"/>
      <c r="KOP179" s="41"/>
      <c r="KOQ179" s="41"/>
      <c r="KOR179" s="41"/>
      <c r="KOS179" s="41"/>
      <c r="KOT179" s="41"/>
      <c r="KOU179" s="41"/>
      <c r="KOV179" s="41"/>
      <c r="KOW179" s="41"/>
      <c r="KOX179" s="41"/>
      <c r="KOY179" s="41"/>
      <c r="KOZ179" s="41"/>
      <c r="KPA179" s="41"/>
      <c r="KPB179" s="41"/>
      <c r="KPC179" s="41"/>
      <c r="KPD179" s="41"/>
      <c r="KPE179" s="41"/>
      <c r="KPF179" s="41"/>
      <c r="KPG179" s="41"/>
      <c r="KPH179" s="41"/>
      <c r="KPI179" s="41"/>
      <c r="KPJ179" s="41"/>
      <c r="KPK179" s="41"/>
      <c r="KPL179" s="41"/>
      <c r="KPM179" s="41"/>
      <c r="KPN179" s="41"/>
      <c r="KPO179" s="41"/>
      <c r="KPP179" s="41"/>
      <c r="KPQ179" s="41"/>
      <c r="KPR179" s="41"/>
      <c r="KPS179" s="41"/>
      <c r="KPT179" s="41"/>
      <c r="KPU179" s="41"/>
      <c r="KPV179" s="41"/>
      <c r="KPW179" s="41"/>
      <c r="KPX179" s="41"/>
      <c r="KPY179" s="41"/>
      <c r="KPZ179" s="41"/>
      <c r="KQA179" s="41"/>
      <c r="KQB179" s="41"/>
      <c r="KQC179" s="41"/>
      <c r="KQD179" s="41"/>
      <c r="KQE179" s="41"/>
      <c r="KQF179" s="41"/>
      <c r="KQG179" s="41"/>
      <c r="KQH179" s="41"/>
      <c r="KQI179" s="41"/>
      <c r="KQJ179" s="41"/>
      <c r="KQK179" s="41"/>
      <c r="KQL179" s="41"/>
      <c r="KQM179" s="41"/>
      <c r="KQN179" s="41"/>
      <c r="KQO179" s="41"/>
      <c r="KQP179" s="41"/>
      <c r="KQQ179" s="41"/>
      <c r="KQR179" s="41"/>
      <c r="KQS179" s="41"/>
      <c r="KQT179" s="41"/>
      <c r="KQU179" s="41"/>
      <c r="KQV179" s="41"/>
      <c r="KQW179" s="41"/>
      <c r="KQX179" s="41"/>
      <c r="KQY179" s="41"/>
      <c r="KQZ179" s="41"/>
      <c r="KRA179" s="41"/>
      <c r="KRB179" s="41"/>
      <c r="KRC179" s="41"/>
      <c r="KRD179" s="41"/>
      <c r="KRE179" s="41"/>
      <c r="KRF179" s="41"/>
      <c r="KRG179" s="41"/>
      <c r="KRH179" s="41"/>
      <c r="KRI179" s="41"/>
      <c r="KRJ179" s="41"/>
      <c r="KRK179" s="41"/>
      <c r="KRL179" s="41"/>
      <c r="KRM179" s="41"/>
      <c r="KRN179" s="41"/>
      <c r="KRO179" s="41"/>
      <c r="KRP179" s="41"/>
      <c r="KRQ179" s="41"/>
      <c r="KRR179" s="41"/>
      <c r="KRS179" s="41"/>
      <c r="KRT179" s="41"/>
      <c r="KRU179" s="41"/>
      <c r="KRV179" s="41"/>
      <c r="KRW179" s="41"/>
      <c r="KRX179" s="41"/>
      <c r="KRY179" s="41"/>
      <c r="KRZ179" s="41"/>
      <c r="KSA179" s="41"/>
      <c r="KSB179" s="41"/>
      <c r="KSC179" s="41"/>
      <c r="KSD179" s="41"/>
      <c r="KSE179" s="41"/>
      <c r="KSF179" s="41"/>
      <c r="KSG179" s="41"/>
      <c r="KSH179" s="41"/>
      <c r="KSI179" s="41"/>
      <c r="KSJ179" s="41"/>
      <c r="KSK179" s="41"/>
      <c r="KSL179" s="41"/>
      <c r="KSM179" s="41"/>
      <c r="KSN179" s="41"/>
      <c r="KSO179" s="41"/>
      <c r="KSP179" s="41"/>
      <c r="KSQ179" s="41"/>
      <c r="KSR179" s="41"/>
      <c r="KSS179" s="41"/>
      <c r="KST179" s="41"/>
      <c r="KSU179" s="41"/>
      <c r="KSV179" s="41"/>
      <c r="KSW179" s="41"/>
      <c r="KSX179" s="41"/>
      <c r="KSY179" s="41"/>
      <c r="KSZ179" s="41"/>
      <c r="KTA179" s="41"/>
      <c r="KTB179" s="41"/>
      <c r="KTC179" s="41"/>
      <c r="KTD179" s="41"/>
      <c r="KTE179" s="41"/>
      <c r="KTF179" s="41"/>
      <c r="KTG179" s="41"/>
      <c r="KTH179" s="41"/>
      <c r="KTI179" s="41"/>
      <c r="KTJ179" s="41"/>
      <c r="KTK179" s="41"/>
      <c r="KTL179" s="41"/>
      <c r="KTM179" s="41"/>
      <c r="KTN179" s="41"/>
      <c r="KTO179" s="41"/>
      <c r="KTP179" s="41"/>
      <c r="KTQ179" s="41"/>
      <c r="KTR179" s="41"/>
      <c r="KTS179" s="41"/>
      <c r="KTT179" s="41"/>
      <c r="KTU179" s="41"/>
      <c r="KTV179" s="41"/>
      <c r="KTW179" s="41"/>
      <c r="KTX179" s="41"/>
      <c r="KTY179" s="41"/>
      <c r="KTZ179" s="41"/>
      <c r="KUA179" s="41"/>
      <c r="KUB179" s="41"/>
      <c r="KUC179" s="41"/>
      <c r="KUD179" s="41"/>
      <c r="KUE179" s="41"/>
      <c r="KUF179" s="41"/>
      <c r="KUG179" s="41"/>
      <c r="KUH179" s="41"/>
      <c r="KUI179" s="41"/>
      <c r="KUJ179" s="41"/>
      <c r="KUK179" s="41"/>
      <c r="KUL179" s="41"/>
      <c r="KUM179" s="41"/>
      <c r="KUN179" s="41"/>
      <c r="KUO179" s="41"/>
      <c r="KUP179" s="41"/>
      <c r="KUQ179" s="41"/>
      <c r="KUR179" s="41"/>
      <c r="KUS179" s="41"/>
      <c r="KUT179" s="41"/>
      <c r="KUU179" s="41"/>
      <c r="KUV179" s="41"/>
      <c r="KUW179" s="41"/>
      <c r="KUX179" s="41"/>
      <c r="KUY179" s="41"/>
      <c r="KUZ179" s="41"/>
      <c r="KVA179" s="41"/>
      <c r="KVB179" s="41"/>
      <c r="KVC179" s="41"/>
      <c r="KVD179" s="41"/>
      <c r="KVE179" s="41"/>
      <c r="KVF179" s="41"/>
      <c r="KVG179" s="41"/>
      <c r="KVH179" s="41"/>
      <c r="KVI179" s="41"/>
      <c r="KVJ179" s="41"/>
      <c r="KVK179" s="41"/>
      <c r="KVL179" s="41"/>
      <c r="KVM179" s="41"/>
      <c r="KVN179" s="41"/>
      <c r="KVO179" s="41"/>
      <c r="KVP179" s="41"/>
      <c r="KVQ179" s="41"/>
      <c r="KVR179" s="41"/>
      <c r="KVS179" s="41"/>
      <c r="KVT179" s="41"/>
      <c r="KVU179" s="41"/>
      <c r="KVV179" s="41"/>
      <c r="KVW179" s="41"/>
      <c r="KVX179" s="41"/>
      <c r="KVY179" s="41"/>
      <c r="KVZ179" s="41"/>
      <c r="KWA179" s="41"/>
      <c r="KWB179" s="41"/>
      <c r="KWC179" s="41"/>
      <c r="KWD179" s="41"/>
      <c r="KWE179" s="41"/>
      <c r="KWF179" s="41"/>
      <c r="KWG179" s="41"/>
      <c r="KWH179" s="41"/>
      <c r="KWI179" s="41"/>
      <c r="KWJ179" s="41"/>
      <c r="KWK179" s="41"/>
      <c r="KWL179" s="41"/>
      <c r="KWM179" s="41"/>
      <c r="KWN179" s="41"/>
      <c r="KWO179" s="41"/>
      <c r="KWP179" s="41"/>
      <c r="KWQ179" s="41"/>
      <c r="KWR179" s="41"/>
      <c r="KWS179" s="41"/>
      <c r="KWT179" s="41"/>
      <c r="KWU179" s="41"/>
      <c r="KWV179" s="41"/>
      <c r="KWW179" s="41"/>
      <c r="KWX179" s="41"/>
      <c r="KWY179" s="41"/>
      <c r="KWZ179" s="41"/>
      <c r="KXA179" s="41"/>
      <c r="KXB179" s="41"/>
      <c r="KXC179" s="41"/>
      <c r="KXD179" s="41"/>
      <c r="KXE179" s="41"/>
      <c r="KXF179" s="41"/>
      <c r="KXG179" s="41"/>
      <c r="KXH179" s="41"/>
      <c r="KXI179" s="41"/>
      <c r="KXJ179" s="41"/>
      <c r="KXK179" s="41"/>
      <c r="KXL179" s="41"/>
      <c r="KXM179" s="41"/>
      <c r="KXN179" s="41"/>
      <c r="KXO179" s="41"/>
      <c r="KXP179" s="41"/>
      <c r="KXQ179" s="41"/>
      <c r="KXR179" s="41"/>
      <c r="KXS179" s="41"/>
      <c r="KXT179" s="41"/>
      <c r="KXU179" s="41"/>
      <c r="KXV179" s="41"/>
      <c r="KXW179" s="41"/>
      <c r="KXX179" s="41"/>
      <c r="KXY179" s="41"/>
      <c r="KXZ179" s="41"/>
      <c r="KYA179" s="41"/>
      <c r="KYB179" s="41"/>
      <c r="KYC179" s="41"/>
      <c r="KYD179" s="41"/>
      <c r="KYE179" s="41"/>
      <c r="KYF179" s="41"/>
      <c r="KYG179" s="41"/>
      <c r="KYH179" s="41"/>
      <c r="KYI179" s="41"/>
      <c r="KYJ179" s="41"/>
      <c r="KYK179" s="41"/>
      <c r="KYL179" s="41"/>
      <c r="KYM179" s="41"/>
      <c r="KYN179" s="41"/>
      <c r="KYO179" s="41"/>
      <c r="KYP179" s="41"/>
      <c r="KYQ179" s="41"/>
      <c r="KYR179" s="41"/>
      <c r="KYS179" s="41"/>
      <c r="KYT179" s="41"/>
      <c r="KYU179" s="41"/>
      <c r="KYV179" s="41"/>
      <c r="KYW179" s="41"/>
      <c r="KYX179" s="41"/>
      <c r="KYY179" s="41"/>
      <c r="KYZ179" s="41"/>
      <c r="KZA179" s="41"/>
      <c r="KZB179" s="41"/>
      <c r="KZC179" s="41"/>
      <c r="KZD179" s="41"/>
      <c r="KZE179" s="41"/>
      <c r="KZF179" s="41"/>
      <c r="KZG179" s="41"/>
      <c r="KZH179" s="41"/>
      <c r="KZI179" s="41"/>
      <c r="KZJ179" s="41"/>
      <c r="KZK179" s="41"/>
      <c r="KZL179" s="41"/>
      <c r="KZM179" s="41"/>
      <c r="KZN179" s="41"/>
      <c r="KZO179" s="41"/>
      <c r="KZP179" s="41"/>
      <c r="KZQ179" s="41"/>
      <c r="KZR179" s="41"/>
      <c r="KZS179" s="41"/>
      <c r="KZT179" s="41"/>
      <c r="KZU179" s="41"/>
      <c r="KZV179" s="41"/>
      <c r="KZW179" s="41"/>
      <c r="KZX179" s="41"/>
      <c r="KZY179" s="41"/>
      <c r="KZZ179" s="41"/>
      <c r="LAA179" s="41"/>
      <c r="LAB179" s="41"/>
      <c r="LAC179" s="41"/>
      <c r="LAD179" s="41"/>
      <c r="LAE179" s="41"/>
      <c r="LAF179" s="41"/>
      <c r="LAG179" s="41"/>
      <c r="LAH179" s="41"/>
      <c r="LAI179" s="41"/>
      <c r="LAJ179" s="41"/>
      <c r="LAK179" s="41"/>
      <c r="LAL179" s="41"/>
      <c r="LAM179" s="41"/>
      <c r="LAN179" s="41"/>
      <c r="LAO179" s="41"/>
      <c r="LAP179" s="41"/>
      <c r="LAQ179" s="41"/>
      <c r="LAR179" s="41"/>
      <c r="LAS179" s="41"/>
      <c r="LAT179" s="41"/>
      <c r="LAU179" s="41"/>
      <c r="LAV179" s="41"/>
      <c r="LAW179" s="41"/>
      <c r="LAX179" s="41"/>
      <c r="LAY179" s="41"/>
      <c r="LAZ179" s="41"/>
      <c r="LBA179" s="41"/>
      <c r="LBB179" s="41"/>
      <c r="LBC179" s="41"/>
      <c r="LBD179" s="41"/>
      <c r="LBE179" s="41"/>
      <c r="LBF179" s="41"/>
      <c r="LBG179" s="41"/>
      <c r="LBH179" s="41"/>
      <c r="LBI179" s="41"/>
      <c r="LBJ179" s="41"/>
      <c r="LBK179" s="41"/>
      <c r="LBL179" s="41"/>
      <c r="LBM179" s="41"/>
      <c r="LBN179" s="41"/>
      <c r="LBO179" s="41"/>
      <c r="LBP179" s="41"/>
      <c r="LBQ179" s="41"/>
      <c r="LBR179" s="41"/>
      <c r="LBS179" s="41"/>
      <c r="LBT179" s="41"/>
      <c r="LBU179" s="41"/>
      <c r="LBV179" s="41"/>
      <c r="LBW179" s="41"/>
      <c r="LBX179" s="41"/>
      <c r="LBY179" s="41"/>
      <c r="LBZ179" s="41"/>
      <c r="LCA179" s="41"/>
      <c r="LCB179" s="41"/>
      <c r="LCC179" s="41"/>
      <c r="LCD179" s="41"/>
      <c r="LCE179" s="41"/>
      <c r="LCF179" s="41"/>
      <c r="LCG179" s="41"/>
      <c r="LCH179" s="41"/>
      <c r="LCI179" s="41"/>
      <c r="LCJ179" s="41"/>
      <c r="LCK179" s="41"/>
      <c r="LCL179" s="41"/>
      <c r="LCM179" s="41"/>
      <c r="LCN179" s="41"/>
      <c r="LCO179" s="41"/>
      <c r="LCP179" s="41"/>
      <c r="LCQ179" s="41"/>
      <c r="LCR179" s="41"/>
      <c r="LCS179" s="41"/>
      <c r="LCT179" s="41"/>
      <c r="LCU179" s="41"/>
      <c r="LCV179" s="41"/>
      <c r="LCW179" s="41"/>
      <c r="LCX179" s="41"/>
      <c r="LCY179" s="41"/>
      <c r="LCZ179" s="41"/>
      <c r="LDA179" s="41"/>
      <c r="LDB179" s="41"/>
      <c r="LDC179" s="41"/>
      <c r="LDD179" s="41"/>
      <c r="LDE179" s="41"/>
      <c r="LDF179" s="41"/>
      <c r="LDG179" s="41"/>
      <c r="LDH179" s="41"/>
      <c r="LDI179" s="41"/>
      <c r="LDJ179" s="41"/>
      <c r="LDK179" s="41"/>
      <c r="LDL179" s="41"/>
      <c r="LDM179" s="41"/>
      <c r="LDN179" s="41"/>
      <c r="LDO179" s="41"/>
      <c r="LDP179" s="41"/>
      <c r="LDQ179" s="41"/>
      <c r="LDR179" s="41"/>
      <c r="LDS179" s="41"/>
      <c r="LDT179" s="41"/>
      <c r="LDU179" s="41"/>
      <c r="LDV179" s="41"/>
      <c r="LDW179" s="41"/>
      <c r="LDX179" s="41"/>
      <c r="LDY179" s="41"/>
      <c r="LDZ179" s="41"/>
      <c r="LEA179" s="41"/>
      <c r="LEB179" s="41"/>
      <c r="LEC179" s="41"/>
      <c r="LED179" s="41"/>
      <c r="LEE179" s="41"/>
      <c r="LEF179" s="41"/>
      <c r="LEG179" s="41"/>
      <c r="LEH179" s="41"/>
      <c r="LEI179" s="41"/>
      <c r="LEJ179" s="41"/>
      <c r="LEK179" s="41"/>
      <c r="LEL179" s="41"/>
      <c r="LEM179" s="41"/>
      <c r="LEN179" s="41"/>
      <c r="LEO179" s="41"/>
      <c r="LEP179" s="41"/>
      <c r="LEQ179" s="41"/>
      <c r="LER179" s="41"/>
      <c r="LES179" s="41"/>
      <c r="LET179" s="41"/>
      <c r="LEU179" s="41"/>
      <c r="LEV179" s="41"/>
      <c r="LEW179" s="41"/>
      <c r="LEX179" s="41"/>
      <c r="LEY179" s="41"/>
      <c r="LEZ179" s="41"/>
      <c r="LFA179" s="41"/>
      <c r="LFB179" s="41"/>
      <c r="LFC179" s="41"/>
      <c r="LFD179" s="41"/>
      <c r="LFE179" s="41"/>
      <c r="LFF179" s="41"/>
      <c r="LFG179" s="41"/>
      <c r="LFH179" s="41"/>
      <c r="LFI179" s="41"/>
      <c r="LFJ179" s="41"/>
      <c r="LFK179" s="41"/>
      <c r="LFL179" s="41"/>
      <c r="LFM179" s="41"/>
      <c r="LFN179" s="41"/>
      <c r="LFO179" s="41"/>
      <c r="LFP179" s="41"/>
      <c r="LFQ179" s="41"/>
      <c r="LFR179" s="41"/>
      <c r="LFS179" s="41"/>
      <c r="LFT179" s="41"/>
      <c r="LFU179" s="41"/>
      <c r="LFV179" s="41"/>
      <c r="LFW179" s="41"/>
      <c r="LFX179" s="41"/>
      <c r="LFY179" s="41"/>
      <c r="LFZ179" s="41"/>
      <c r="LGA179" s="41"/>
      <c r="LGB179" s="41"/>
      <c r="LGC179" s="41"/>
      <c r="LGD179" s="41"/>
      <c r="LGE179" s="41"/>
      <c r="LGF179" s="41"/>
      <c r="LGG179" s="41"/>
      <c r="LGH179" s="41"/>
      <c r="LGI179" s="41"/>
      <c r="LGJ179" s="41"/>
      <c r="LGK179" s="41"/>
      <c r="LGL179" s="41"/>
      <c r="LGM179" s="41"/>
      <c r="LGN179" s="41"/>
      <c r="LGO179" s="41"/>
      <c r="LGP179" s="41"/>
      <c r="LGQ179" s="41"/>
      <c r="LGR179" s="41"/>
      <c r="LGS179" s="41"/>
      <c r="LGT179" s="41"/>
      <c r="LGU179" s="41"/>
      <c r="LGV179" s="41"/>
      <c r="LGW179" s="41"/>
      <c r="LGX179" s="41"/>
      <c r="LGY179" s="41"/>
      <c r="LGZ179" s="41"/>
      <c r="LHA179" s="41"/>
      <c r="LHB179" s="41"/>
      <c r="LHC179" s="41"/>
      <c r="LHD179" s="41"/>
      <c r="LHE179" s="41"/>
      <c r="LHF179" s="41"/>
      <c r="LHG179" s="41"/>
      <c r="LHH179" s="41"/>
      <c r="LHI179" s="41"/>
      <c r="LHJ179" s="41"/>
      <c r="LHK179" s="41"/>
      <c r="LHL179" s="41"/>
      <c r="LHM179" s="41"/>
      <c r="LHN179" s="41"/>
      <c r="LHO179" s="41"/>
      <c r="LHP179" s="41"/>
      <c r="LHQ179" s="41"/>
      <c r="LHR179" s="41"/>
      <c r="LHS179" s="41"/>
      <c r="LHT179" s="41"/>
      <c r="LHU179" s="41"/>
      <c r="LHV179" s="41"/>
      <c r="LHW179" s="41"/>
      <c r="LHX179" s="41"/>
      <c r="LHY179" s="41"/>
      <c r="LHZ179" s="41"/>
      <c r="LIA179" s="41"/>
      <c r="LIB179" s="41"/>
      <c r="LIC179" s="41"/>
      <c r="LID179" s="41"/>
      <c r="LIE179" s="41"/>
      <c r="LIF179" s="41"/>
      <c r="LIG179" s="41"/>
      <c r="LIH179" s="41"/>
      <c r="LII179" s="41"/>
      <c r="LIJ179" s="41"/>
      <c r="LIK179" s="41"/>
      <c r="LIL179" s="41"/>
      <c r="LIM179" s="41"/>
      <c r="LIN179" s="41"/>
      <c r="LIO179" s="41"/>
      <c r="LIP179" s="41"/>
      <c r="LIQ179" s="41"/>
      <c r="LIR179" s="41"/>
      <c r="LIS179" s="41"/>
      <c r="LIT179" s="41"/>
      <c r="LIU179" s="41"/>
      <c r="LIV179" s="41"/>
      <c r="LIW179" s="41"/>
      <c r="LIX179" s="41"/>
      <c r="LIY179" s="41"/>
      <c r="LIZ179" s="41"/>
      <c r="LJA179" s="41"/>
      <c r="LJB179" s="41"/>
      <c r="LJC179" s="41"/>
      <c r="LJD179" s="41"/>
      <c r="LJE179" s="41"/>
      <c r="LJF179" s="41"/>
      <c r="LJG179" s="41"/>
      <c r="LJH179" s="41"/>
      <c r="LJI179" s="41"/>
      <c r="LJJ179" s="41"/>
      <c r="LJK179" s="41"/>
      <c r="LJL179" s="41"/>
      <c r="LJM179" s="41"/>
      <c r="LJN179" s="41"/>
      <c r="LJO179" s="41"/>
      <c r="LJP179" s="41"/>
      <c r="LJQ179" s="41"/>
      <c r="LJR179" s="41"/>
      <c r="LJS179" s="41"/>
      <c r="LJT179" s="41"/>
      <c r="LJU179" s="41"/>
      <c r="LJV179" s="41"/>
      <c r="LJW179" s="41"/>
      <c r="LJX179" s="41"/>
      <c r="LJY179" s="41"/>
      <c r="LJZ179" s="41"/>
      <c r="LKA179" s="41"/>
      <c r="LKB179" s="41"/>
      <c r="LKC179" s="41"/>
      <c r="LKD179" s="41"/>
      <c r="LKE179" s="41"/>
      <c r="LKF179" s="41"/>
      <c r="LKG179" s="41"/>
      <c r="LKH179" s="41"/>
      <c r="LKI179" s="41"/>
      <c r="LKJ179" s="41"/>
      <c r="LKK179" s="41"/>
      <c r="LKL179" s="41"/>
      <c r="LKM179" s="41"/>
      <c r="LKN179" s="41"/>
      <c r="LKO179" s="41"/>
      <c r="LKP179" s="41"/>
      <c r="LKQ179" s="41"/>
      <c r="LKR179" s="41"/>
      <c r="LKS179" s="41"/>
      <c r="LKT179" s="41"/>
      <c r="LKU179" s="41"/>
      <c r="LKV179" s="41"/>
      <c r="LKW179" s="41"/>
      <c r="LKX179" s="41"/>
      <c r="LKY179" s="41"/>
      <c r="LKZ179" s="41"/>
      <c r="LLA179" s="41"/>
      <c r="LLB179" s="41"/>
      <c r="LLC179" s="41"/>
      <c r="LLD179" s="41"/>
      <c r="LLE179" s="41"/>
      <c r="LLF179" s="41"/>
      <c r="LLG179" s="41"/>
      <c r="LLH179" s="41"/>
      <c r="LLI179" s="41"/>
      <c r="LLJ179" s="41"/>
      <c r="LLK179" s="41"/>
      <c r="LLL179" s="41"/>
      <c r="LLM179" s="41"/>
      <c r="LLN179" s="41"/>
      <c r="LLO179" s="41"/>
      <c r="LLP179" s="41"/>
      <c r="LLQ179" s="41"/>
      <c r="LLR179" s="41"/>
      <c r="LLS179" s="41"/>
      <c r="LLT179" s="41"/>
      <c r="LLU179" s="41"/>
      <c r="LLV179" s="41"/>
      <c r="LLW179" s="41"/>
      <c r="LLX179" s="41"/>
      <c r="LLY179" s="41"/>
      <c r="LLZ179" s="41"/>
      <c r="LMA179" s="41"/>
      <c r="LMB179" s="41"/>
      <c r="LMC179" s="41"/>
      <c r="LMD179" s="41"/>
      <c r="LME179" s="41"/>
      <c r="LMF179" s="41"/>
      <c r="LMG179" s="41"/>
      <c r="LMH179" s="41"/>
      <c r="LMI179" s="41"/>
      <c r="LMJ179" s="41"/>
      <c r="LMK179" s="41"/>
      <c r="LML179" s="41"/>
      <c r="LMM179" s="41"/>
      <c r="LMN179" s="41"/>
      <c r="LMO179" s="41"/>
      <c r="LMP179" s="41"/>
      <c r="LMQ179" s="41"/>
      <c r="LMR179" s="41"/>
      <c r="LMS179" s="41"/>
      <c r="LMT179" s="41"/>
      <c r="LMU179" s="41"/>
      <c r="LMV179" s="41"/>
      <c r="LMW179" s="41"/>
      <c r="LMX179" s="41"/>
      <c r="LMY179" s="41"/>
      <c r="LMZ179" s="41"/>
      <c r="LNA179" s="41"/>
      <c r="LNB179" s="41"/>
      <c r="LNC179" s="41"/>
      <c r="LND179" s="41"/>
      <c r="LNE179" s="41"/>
      <c r="LNF179" s="41"/>
      <c r="LNG179" s="41"/>
      <c r="LNH179" s="41"/>
      <c r="LNI179" s="41"/>
      <c r="LNJ179" s="41"/>
      <c r="LNK179" s="41"/>
      <c r="LNL179" s="41"/>
      <c r="LNM179" s="41"/>
      <c r="LNN179" s="41"/>
      <c r="LNO179" s="41"/>
      <c r="LNP179" s="41"/>
      <c r="LNQ179" s="41"/>
      <c r="LNR179" s="41"/>
      <c r="LNS179" s="41"/>
      <c r="LNT179" s="41"/>
      <c r="LNU179" s="41"/>
      <c r="LNV179" s="41"/>
      <c r="LNW179" s="41"/>
      <c r="LNX179" s="41"/>
      <c r="LNY179" s="41"/>
      <c r="LNZ179" s="41"/>
      <c r="LOA179" s="41"/>
      <c r="LOB179" s="41"/>
      <c r="LOC179" s="41"/>
      <c r="LOD179" s="41"/>
      <c r="LOE179" s="41"/>
      <c r="LOF179" s="41"/>
      <c r="LOG179" s="41"/>
      <c r="LOH179" s="41"/>
      <c r="LOI179" s="41"/>
      <c r="LOJ179" s="41"/>
      <c r="LOK179" s="41"/>
      <c r="LOL179" s="41"/>
      <c r="LOM179" s="41"/>
      <c r="LON179" s="41"/>
      <c r="LOO179" s="41"/>
      <c r="LOP179" s="41"/>
      <c r="LOQ179" s="41"/>
      <c r="LOR179" s="41"/>
      <c r="LOS179" s="41"/>
      <c r="LOT179" s="41"/>
      <c r="LOU179" s="41"/>
      <c r="LOV179" s="41"/>
      <c r="LOW179" s="41"/>
      <c r="LOX179" s="41"/>
      <c r="LOY179" s="41"/>
      <c r="LOZ179" s="41"/>
      <c r="LPA179" s="41"/>
      <c r="LPB179" s="41"/>
      <c r="LPC179" s="41"/>
      <c r="LPD179" s="41"/>
      <c r="LPE179" s="41"/>
      <c r="LPF179" s="41"/>
      <c r="LPG179" s="41"/>
      <c r="LPH179" s="41"/>
      <c r="LPI179" s="41"/>
      <c r="LPJ179" s="41"/>
      <c r="LPK179" s="41"/>
      <c r="LPL179" s="41"/>
      <c r="LPM179" s="41"/>
      <c r="LPN179" s="41"/>
      <c r="LPO179" s="41"/>
      <c r="LPP179" s="41"/>
      <c r="LPQ179" s="41"/>
      <c r="LPR179" s="41"/>
      <c r="LPS179" s="41"/>
      <c r="LPT179" s="41"/>
      <c r="LPU179" s="41"/>
      <c r="LPV179" s="41"/>
      <c r="LPW179" s="41"/>
      <c r="LPX179" s="41"/>
      <c r="LPY179" s="41"/>
      <c r="LPZ179" s="41"/>
      <c r="LQA179" s="41"/>
      <c r="LQB179" s="41"/>
      <c r="LQC179" s="41"/>
      <c r="LQD179" s="41"/>
      <c r="LQE179" s="41"/>
      <c r="LQF179" s="41"/>
      <c r="LQG179" s="41"/>
      <c r="LQH179" s="41"/>
      <c r="LQI179" s="41"/>
      <c r="LQJ179" s="41"/>
      <c r="LQK179" s="41"/>
      <c r="LQL179" s="41"/>
      <c r="LQM179" s="41"/>
      <c r="LQN179" s="41"/>
      <c r="LQO179" s="41"/>
      <c r="LQP179" s="41"/>
      <c r="LQQ179" s="41"/>
      <c r="LQR179" s="41"/>
      <c r="LQS179" s="41"/>
      <c r="LQT179" s="41"/>
      <c r="LQU179" s="41"/>
      <c r="LQV179" s="41"/>
      <c r="LQW179" s="41"/>
      <c r="LQX179" s="41"/>
      <c r="LQY179" s="41"/>
      <c r="LQZ179" s="41"/>
      <c r="LRA179" s="41"/>
      <c r="LRB179" s="41"/>
      <c r="LRC179" s="41"/>
      <c r="LRD179" s="41"/>
      <c r="LRE179" s="41"/>
      <c r="LRF179" s="41"/>
      <c r="LRG179" s="41"/>
      <c r="LRH179" s="41"/>
      <c r="LRI179" s="41"/>
      <c r="LRJ179" s="41"/>
      <c r="LRK179" s="41"/>
      <c r="LRL179" s="41"/>
      <c r="LRM179" s="41"/>
      <c r="LRN179" s="41"/>
      <c r="LRO179" s="41"/>
      <c r="LRP179" s="41"/>
      <c r="LRQ179" s="41"/>
      <c r="LRR179" s="41"/>
      <c r="LRS179" s="41"/>
      <c r="LRT179" s="41"/>
      <c r="LRU179" s="41"/>
      <c r="LRV179" s="41"/>
      <c r="LRW179" s="41"/>
      <c r="LRX179" s="41"/>
      <c r="LRY179" s="41"/>
      <c r="LRZ179" s="41"/>
      <c r="LSA179" s="41"/>
      <c r="LSB179" s="41"/>
      <c r="LSC179" s="41"/>
      <c r="LSD179" s="41"/>
      <c r="LSE179" s="41"/>
      <c r="LSF179" s="41"/>
      <c r="LSG179" s="41"/>
      <c r="LSH179" s="41"/>
      <c r="LSI179" s="41"/>
      <c r="LSJ179" s="41"/>
      <c r="LSK179" s="41"/>
      <c r="LSL179" s="41"/>
      <c r="LSM179" s="41"/>
      <c r="LSN179" s="41"/>
      <c r="LSO179" s="41"/>
      <c r="LSP179" s="41"/>
      <c r="LSQ179" s="41"/>
      <c r="LSR179" s="41"/>
      <c r="LSS179" s="41"/>
      <c r="LST179" s="41"/>
      <c r="LSU179" s="41"/>
      <c r="LSV179" s="41"/>
      <c r="LSW179" s="41"/>
      <c r="LSX179" s="41"/>
      <c r="LSY179" s="41"/>
      <c r="LSZ179" s="41"/>
      <c r="LTA179" s="41"/>
      <c r="LTB179" s="41"/>
      <c r="LTC179" s="41"/>
      <c r="LTD179" s="41"/>
      <c r="LTE179" s="41"/>
      <c r="LTF179" s="41"/>
      <c r="LTG179" s="41"/>
      <c r="LTH179" s="41"/>
      <c r="LTI179" s="41"/>
      <c r="LTJ179" s="41"/>
      <c r="LTK179" s="41"/>
      <c r="LTL179" s="41"/>
      <c r="LTM179" s="41"/>
      <c r="LTN179" s="41"/>
      <c r="LTO179" s="41"/>
      <c r="LTP179" s="41"/>
      <c r="LTQ179" s="41"/>
      <c r="LTR179" s="41"/>
      <c r="LTS179" s="41"/>
      <c r="LTT179" s="41"/>
      <c r="LTU179" s="41"/>
      <c r="LTV179" s="41"/>
      <c r="LTW179" s="41"/>
      <c r="LTX179" s="41"/>
      <c r="LTY179" s="41"/>
      <c r="LTZ179" s="41"/>
      <c r="LUA179" s="41"/>
      <c r="LUB179" s="41"/>
      <c r="LUC179" s="41"/>
      <c r="LUD179" s="41"/>
      <c r="LUE179" s="41"/>
      <c r="LUF179" s="41"/>
      <c r="LUG179" s="41"/>
      <c r="LUH179" s="41"/>
      <c r="LUI179" s="41"/>
      <c r="LUJ179" s="41"/>
      <c r="LUK179" s="41"/>
      <c r="LUL179" s="41"/>
      <c r="LUM179" s="41"/>
      <c r="LUN179" s="41"/>
      <c r="LUO179" s="41"/>
      <c r="LUP179" s="41"/>
      <c r="LUQ179" s="41"/>
      <c r="LUR179" s="41"/>
      <c r="LUS179" s="41"/>
      <c r="LUT179" s="41"/>
      <c r="LUU179" s="41"/>
      <c r="LUV179" s="41"/>
      <c r="LUW179" s="41"/>
      <c r="LUX179" s="41"/>
      <c r="LUY179" s="41"/>
      <c r="LUZ179" s="41"/>
      <c r="LVA179" s="41"/>
      <c r="LVB179" s="41"/>
      <c r="LVC179" s="41"/>
      <c r="LVD179" s="41"/>
      <c r="LVE179" s="41"/>
      <c r="LVF179" s="41"/>
      <c r="LVG179" s="41"/>
      <c r="LVH179" s="41"/>
      <c r="LVI179" s="41"/>
      <c r="LVJ179" s="41"/>
      <c r="LVK179" s="41"/>
      <c r="LVL179" s="41"/>
      <c r="LVM179" s="41"/>
      <c r="LVN179" s="41"/>
      <c r="LVO179" s="41"/>
      <c r="LVP179" s="41"/>
      <c r="LVQ179" s="41"/>
      <c r="LVR179" s="41"/>
      <c r="LVS179" s="41"/>
      <c r="LVT179" s="41"/>
      <c r="LVU179" s="41"/>
      <c r="LVV179" s="41"/>
      <c r="LVW179" s="41"/>
      <c r="LVX179" s="41"/>
      <c r="LVY179" s="41"/>
      <c r="LVZ179" s="41"/>
      <c r="LWA179" s="41"/>
      <c r="LWB179" s="41"/>
      <c r="LWC179" s="41"/>
      <c r="LWD179" s="41"/>
      <c r="LWE179" s="41"/>
      <c r="LWF179" s="41"/>
      <c r="LWG179" s="41"/>
      <c r="LWH179" s="41"/>
      <c r="LWI179" s="41"/>
      <c r="LWJ179" s="41"/>
      <c r="LWK179" s="41"/>
      <c r="LWL179" s="41"/>
      <c r="LWM179" s="41"/>
      <c r="LWN179" s="41"/>
      <c r="LWO179" s="41"/>
      <c r="LWP179" s="41"/>
      <c r="LWQ179" s="41"/>
      <c r="LWR179" s="41"/>
      <c r="LWS179" s="41"/>
      <c r="LWT179" s="41"/>
      <c r="LWU179" s="41"/>
      <c r="LWV179" s="41"/>
      <c r="LWW179" s="41"/>
      <c r="LWX179" s="41"/>
      <c r="LWY179" s="41"/>
      <c r="LWZ179" s="41"/>
      <c r="LXA179" s="41"/>
      <c r="LXB179" s="41"/>
      <c r="LXC179" s="41"/>
      <c r="LXD179" s="41"/>
      <c r="LXE179" s="41"/>
      <c r="LXF179" s="41"/>
      <c r="LXG179" s="41"/>
      <c r="LXH179" s="41"/>
      <c r="LXI179" s="41"/>
      <c r="LXJ179" s="41"/>
      <c r="LXK179" s="41"/>
      <c r="LXL179" s="41"/>
      <c r="LXM179" s="41"/>
      <c r="LXN179" s="41"/>
      <c r="LXO179" s="41"/>
      <c r="LXP179" s="41"/>
      <c r="LXQ179" s="41"/>
      <c r="LXR179" s="41"/>
      <c r="LXS179" s="41"/>
      <c r="LXT179" s="41"/>
      <c r="LXU179" s="41"/>
      <c r="LXV179" s="41"/>
      <c r="LXW179" s="41"/>
      <c r="LXX179" s="41"/>
      <c r="LXY179" s="41"/>
      <c r="LXZ179" s="41"/>
      <c r="LYA179" s="41"/>
      <c r="LYB179" s="41"/>
      <c r="LYC179" s="41"/>
      <c r="LYD179" s="41"/>
      <c r="LYE179" s="41"/>
      <c r="LYF179" s="41"/>
      <c r="LYG179" s="41"/>
      <c r="LYH179" s="41"/>
      <c r="LYI179" s="41"/>
      <c r="LYJ179" s="41"/>
      <c r="LYK179" s="41"/>
      <c r="LYL179" s="41"/>
      <c r="LYM179" s="41"/>
      <c r="LYN179" s="41"/>
      <c r="LYO179" s="41"/>
      <c r="LYP179" s="41"/>
      <c r="LYQ179" s="41"/>
      <c r="LYR179" s="41"/>
      <c r="LYS179" s="41"/>
      <c r="LYT179" s="41"/>
      <c r="LYU179" s="41"/>
      <c r="LYV179" s="41"/>
      <c r="LYW179" s="41"/>
      <c r="LYX179" s="41"/>
      <c r="LYY179" s="41"/>
      <c r="LYZ179" s="41"/>
      <c r="LZA179" s="41"/>
      <c r="LZB179" s="41"/>
      <c r="LZC179" s="41"/>
      <c r="LZD179" s="41"/>
      <c r="LZE179" s="41"/>
      <c r="LZF179" s="41"/>
      <c r="LZG179" s="41"/>
      <c r="LZH179" s="41"/>
      <c r="LZI179" s="41"/>
      <c r="LZJ179" s="41"/>
      <c r="LZK179" s="41"/>
      <c r="LZL179" s="41"/>
      <c r="LZM179" s="41"/>
      <c r="LZN179" s="41"/>
      <c r="LZO179" s="41"/>
      <c r="LZP179" s="41"/>
      <c r="LZQ179" s="41"/>
      <c r="LZR179" s="41"/>
      <c r="LZS179" s="41"/>
      <c r="LZT179" s="41"/>
      <c r="LZU179" s="41"/>
      <c r="LZV179" s="41"/>
      <c r="LZW179" s="41"/>
      <c r="LZX179" s="41"/>
      <c r="LZY179" s="41"/>
      <c r="LZZ179" s="41"/>
      <c r="MAA179" s="41"/>
      <c r="MAB179" s="41"/>
      <c r="MAC179" s="41"/>
      <c r="MAD179" s="41"/>
      <c r="MAE179" s="41"/>
      <c r="MAF179" s="41"/>
      <c r="MAG179" s="41"/>
      <c r="MAH179" s="41"/>
      <c r="MAI179" s="41"/>
      <c r="MAJ179" s="41"/>
      <c r="MAK179" s="41"/>
      <c r="MAL179" s="41"/>
      <c r="MAM179" s="41"/>
      <c r="MAN179" s="41"/>
      <c r="MAO179" s="41"/>
      <c r="MAP179" s="41"/>
      <c r="MAQ179" s="41"/>
      <c r="MAR179" s="41"/>
      <c r="MAS179" s="41"/>
      <c r="MAT179" s="41"/>
      <c r="MAU179" s="41"/>
      <c r="MAV179" s="41"/>
      <c r="MAW179" s="41"/>
      <c r="MAX179" s="41"/>
      <c r="MAY179" s="41"/>
      <c r="MAZ179" s="41"/>
      <c r="MBA179" s="41"/>
      <c r="MBB179" s="41"/>
      <c r="MBC179" s="41"/>
      <c r="MBD179" s="41"/>
      <c r="MBE179" s="41"/>
      <c r="MBF179" s="41"/>
      <c r="MBG179" s="41"/>
      <c r="MBH179" s="41"/>
      <c r="MBI179" s="41"/>
      <c r="MBJ179" s="41"/>
      <c r="MBK179" s="41"/>
      <c r="MBL179" s="41"/>
      <c r="MBM179" s="41"/>
      <c r="MBN179" s="41"/>
      <c r="MBO179" s="41"/>
      <c r="MBP179" s="41"/>
      <c r="MBQ179" s="41"/>
      <c r="MBR179" s="41"/>
      <c r="MBS179" s="41"/>
      <c r="MBT179" s="41"/>
      <c r="MBU179" s="41"/>
      <c r="MBV179" s="41"/>
      <c r="MBW179" s="41"/>
      <c r="MBX179" s="41"/>
      <c r="MBY179" s="41"/>
      <c r="MBZ179" s="41"/>
      <c r="MCA179" s="41"/>
      <c r="MCB179" s="41"/>
      <c r="MCC179" s="41"/>
      <c r="MCD179" s="41"/>
      <c r="MCE179" s="41"/>
      <c r="MCF179" s="41"/>
      <c r="MCG179" s="41"/>
      <c r="MCH179" s="41"/>
      <c r="MCI179" s="41"/>
      <c r="MCJ179" s="41"/>
      <c r="MCK179" s="41"/>
      <c r="MCL179" s="41"/>
      <c r="MCM179" s="41"/>
      <c r="MCN179" s="41"/>
      <c r="MCO179" s="41"/>
      <c r="MCP179" s="41"/>
      <c r="MCQ179" s="41"/>
      <c r="MCR179" s="41"/>
      <c r="MCS179" s="41"/>
      <c r="MCT179" s="41"/>
      <c r="MCU179" s="41"/>
      <c r="MCV179" s="41"/>
      <c r="MCW179" s="41"/>
      <c r="MCX179" s="41"/>
      <c r="MCY179" s="41"/>
      <c r="MCZ179" s="41"/>
      <c r="MDA179" s="41"/>
      <c r="MDB179" s="41"/>
      <c r="MDC179" s="41"/>
      <c r="MDD179" s="41"/>
      <c r="MDE179" s="41"/>
      <c r="MDF179" s="41"/>
      <c r="MDG179" s="41"/>
      <c r="MDH179" s="41"/>
      <c r="MDI179" s="41"/>
      <c r="MDJ179" s="41"/>
      <c r="MDK179" s="41"/>
      <c r="MDL179" s="41"/>
      <c r="MDM179" s="41"/>
      <c r="MDN179" s="41"/>
      <c r="MDO179" s="41"/>
      <c r="MDP179" s="41"/>
      <c r="MDQ179" s="41"/>
      <c r="MDR179" s="41"/>
      <c r="MDS179" s="41"/>
      <c r="MDT179" s="41"/>
      <c r="MDU179" s="41"/>
      <c r="MDV179" s="41"/>
      <c r="MDW179" s="41"/>
      <c r="MDX179" s="41"/>
      <c r="MDY179" s="41"/>
      <c r="MDZ179" s="41"/>
      <c r="MEA179" s="41"/>
      <c r="MEB179" s="41"/>
      <c r="MEC179" s="41"/>
      <c r="MED179" s="41"/>
      <c r="MEE179" s="41"/>
      <c r="MEF179" s="41"/>
      <c r="MEG179" s="41"/>
      <c r="MEH179" s="41"/>
      <c r="MEI179" s="41"/>
      <c r="MEJ179" s="41"/>
      <c r="MEK179" s="41"/>
      <c r="MEL179" s="41"/>
      <c r="MEM179" s="41"/>
      <c r="MEN179" s="41"/>
      <c r="MEO179" s="41"/>
      <c r="MEP179" s="41"/>
      <c r="MEQ179" s="41"/>
      <c r="MER179" s="41"/>
      <c r="MES179" s="41"/>
      <c r="MET179" s="41"/>
      <c r="MEU179" s="41"/>
      <c r="MEV179" s="41"/>
      <c r="MEW179" s="41"/>
      <c r="MEX179" s="41"/>
      <c r="MEY179" s="41"/>
      <c r="MEZ179" s="41"/>
      <c r="MFA179" s="41"/>
      <c r="MFB179" s="41"/>
      <c r="MFC179" s="41"/>
      <c r="MFD179" s="41"/>
      <c r="MFE179" s="41"/>
      <c r="MFF179" s="41"/>
      <c r="MFG179" s="41"/>
      <c r="MFH179" s="41"/>
      <c r="MFI179" s="41"/>
      <c r="MFJ179" s="41"/>
      <c r="MFK179" s="41"/>
      <c r="MFL179" s="41"/>
      <c r="MFM179" s="41"/>
      <c r="MFN179" s="41"/>
      <c r="MFO179" s="41"/>
      <c r="MFP179" s="41"/>
      <c r="MFQ179" s="41"/>
      <c r="MFR179" s="41"/>
      <c r="MFS179" s="41"/>
      <c r="MFT179" s="41"/>
      <c r="MFU179" s="41"/>
      <c r="MFV179" s="41"/>
      <c r="MFW179" s="41"/>
      <c r="MFX179" s="41"/>
      <c r="MFY179" s="41"/>
      <c r="MFZ179" s="41"/>
      <c r="MGA179" s="41"/>
      <c r="MGB179" s="41"/>
      <c r="MGC179" s="41"/>
      <c r="MGD179" s="41"/>
      <c r="MGE179" s="41"/>
      <c r="MGF179" s="41"/>
      <c r="MGG179" s="41"/>
      <c r="MGH179" s="41"/>
      <c r="MGI179" s="41"/>
      <c r="MGJ179" s="41"/>
      <c r="MGK179" s="41"/>
      <c r="MGL179" s="41"/>
      <c r="MGM179" s="41"/>
      <c r="MGN179" s="41"/>
      <c r="MGO179" s="41"/>
      <c r="MGP179" s="41"/>
      <c r="MGQ179" s="41"/>
      <c r="MGR179" s="41"/>
      <c r="MGS179" s="41"/>
      <c r="MGT179" s="41"/>
      <c r="MGU179" s="41"/>
      <c r="MGV179" s="41"/>
      <c r="MGW179" s="41"/>
      <c r="MGX179" s="41"/>
      <c r="MGY179" s="41"/>
      <c r="MGZ179" s="41"/>
      <c r="MHA179" s="41"/>
      <c r="MHB179" s="41"/>
      <c r="MHC179" s="41"/>
      <c r="MHD179" s="41"/>
      <c r="MHE179" s="41"/>
      <c r="MHF179" s="41"/>
      <c r="MHG179" s="41"/>
      <c r="MHH179" s="41"/>
      <c r="MHI179" s="41"/>
      <c r="MHJ179" s="41"/>
      <c r="MHK179" s="41"/>
      <c r="MHL179" s="41"/>
      <c r="MHM179" s="41"/>
      <c r="MHN179" s="41"/>
      <c r="MHO179" s="41"/>
      <c r="MHP179" s="41"/>
      <c r="MHQ179" s="41"/>
      <c r="MHR179" s="41"/>
      <c r="MHS179" s="41"/>
      <c r="MHT179" s="41"/>
      <c r="MHU179" s="41"/>
      <c r="MHV179" s="41"/>
      <c r="MHW179" s="41"/>
      <c r="MHX179" s="41"/>
      <c r="MHY179" s="41"/>
      <c r="MHZ179" s="41"/>
      <c r="MIA179" s="41"/>
      <c r="MIB179" s="41"/>
      <c r="MIC179" s="41"/>
      <c r="MID179" s="41"/>
      <c r="MIE179" s="41"/>
      <c r="MIF179" s="41"/>
      <c r="MIG179" s="41"/>
      <c r="MIH179" s="41"/>
      <c r="MII179" s="41"/>
      <c r="MIJ179" s="41"/>
      <c r="MIK179" s="41"/>
      <c r="MIL179" s="41"/>
      <c r="MIM179" s="41"/>
      <c r="MIN179" s="41"/>
      <c r="MIO179" s="41"/>
      <c r="MIP179" s="41"/>
      <c r="MIQ179" s="41"/>
      <c r="MIR179" s="41"/>
      <c r="MIS179" s="41"/>
      <c r="MIT179" s="41"/>
      <c r="MIU179" s="41"/>
      <c r="MIV179" s="41"/>
      <c r="MIW179" s="41"/>
      <c r="MIX179" s="41"/>
      <c r="MIY179" s="41"/>
      <c r="MIZ179" s="41"/>
      <c r="MJA179" s="41"/>
      <c r="MJB179" s="41"/>
      <c r="MJC179" s="41"/>
      <c r="MJD179" s="41"/>
      <c r="MJE179" s="41"/>
      <c r="MJF179" s="41"/>
      <c r="MJG179" s="41"/>
      <c r="MJH179" s="41"/>
      <c r="MJI179" s="41"/>
      <c r="MJJ179" s="41"/>
      <c r="MJK179" s="41"/>
      <c r="MJL179" s="41"/>
      <c r="MJM179" s="41"/>
      <c r="MJN179" s="41"/>
      <c r="MJO179" s="41"/>
      <c r="MJP179" s="41"/>
      <c r="MJQ179" s="41"/>
      <c r="MJR179" s="41"/>
      <c r="MJS179" s="41"/>
      <c r="MJT179" s="41"/>
      <c r="MJU179" s="41"/>
      <c r="MJV179" s="41"/>
      <c r="MJW179" s="41"/>
      <c r="MJX179" s="41"/>
      <c r="MJY179" s="41"/>
      <c r="MJZ179" s="41"/>
      <c r="MKA179" s="41"/>
      <c r="MKB179" s="41"/>
      <c r="MKC179" s="41"/>
      <c r="MKD179" s="41"/>
      <c r="MKE179" s="41"/>
      <c r="MKF179" s="41"/>
      <c r="MKG179" s="41"/>
      <c r="MKH179" s="41"/>
      <c r="MKI179" s="41"/>
      <c r="MKJ179" s="41"/>
      <c r="MKK179" s="41"/>
      <c r="MKL179" s="41"/>
      <c r="MKM179" s="41"/>
      <c r="MKN179" s="41"/>
      <c r="MKO179" s="41"/>
      <c r="MKP179" s="41"/>
      <c r="MKQ179" s="41"/>
      <c r="MKR179" s="41"/>
      <c r="MKS179" s="41"/>
      <c r="MKT179" s="41"/>
      <c r="MKU179" s="41"/>
      <c r="MKV179" s="41"/>
      <c r="MKW179" s="41"/>
      <c r="MKX179" s="41"/>
      <c r="MKY179" s="41"/>
      <c r="MKZ179" s="41"/>
      <c r="MLA179" s="41"/>
      <c r="MLB179" s="41"/>
      <c r="MLC179" s="41"/>
      <c r="MLD179" s="41"/>
      <c r="MLE179" s="41"/>
      <c r="MLF179" s="41"/>
      <c r="MLG179" s="41"/>
      <c r="MLH179" s="41"/>
      <c r="MLI179" s="41"/>
      <c r="MLJ179" s="41"/>
      <c r="MLK179" s="41"/>
      <c r="MLL179" s="41"/>
      <c r="MLM179" s="41"/>
      <c r="MLN179" s="41"/>
      <c r="MLO179" s="41"/>
      <c r="MLP179" s="41"/>
      <c r="MLQ179" s="41"/>
      <c r="MLR179" s="41"/>
      <c r="MLS179" s="41"/>
      <c r="MLT179" s="41"/>
      <c r="MLU179" s="41"/>
      <c r="MLV179" s="41"/>
      <c r="MLW179" s="41"/>
      <c r="MLX179" s="41"/>
      <c r="MLY179" s="41"/>
      <c r="MLZ179" s="41"/>
      <c r="MMA179" s="41"/>
      <c r="MMB179" s="41"/>
      <c r="MMC179" s="41"/>
      <c r="MMD179" s="41"/>
      <c r="MME179" s="41"/>
      <c r="MMF179" s="41"/>
      <c r="MMG179" s="41"/>
      <c r="MMH179" s="41"/>
      <c r="MMI179" s="41"/>
      <c r="MMJ179" s="41"/>
      <c r="MMK179" s="41"/>
      <c r="MML179" s="41"/>
      <c r="MMM179" s="41"/>
      <c r="MMN179" s="41"/>
      <c r="MMO179" s="41"/>
      <c r="MMP179" s="41"/>
      <c r="MMQ179" s="41"/>
      <c r="MMR179" s="41"/>
      <c r="MMS179" s="41"/>
      <c r="MMT179" s="41"/>
      <c r="MMU179" s="41"/>
      <c r="MMV179" s="41"/>
      <c r="MMW179" s="41"/>
      <c r="MMX179" s="41"/>
      <c r="MMY179" s="41"/>
      <c r="MMZ179" s="41"/>
      <c r="MNA179" s="41"/>
      <c r="MNB179" s="41"/>
      <c r="MNC179" s="41"/>
      <c r="MND179" s="41"/>
      <c r="MNE179" s="41"/>
      <c r="MNF179" s="41"/>
      <c r="MNG179" s="41"/>
      <c r="MNH179" s="41"/>
      <c r="MNI179" s="41"/>
      <c r="MNJ179" s="41"/>
      <c r="MNK179" s="41"/>
      <c r="MNL179" s="41"/>
      <c r="MNM179" s="41"/>
      <c r="MNN179" s="41"/>
      <c r="MNO179" s="41"/>
      <c r="MNP179" s="41"/>
      <c r="MNQ179" s="41"/>
      <c r="MNR179" s="41"/>
      <c r="MNS179" s="41"/>
      <c r="MNT179" s="41"/>
      <c r="MNU179" s="41"/>
      <c r="MNV179" s="41"/>
      <c r="MNW179" s="41"/>
      <c r="MNX179" s="41"/>
      <c r="MNY179" s="41"/>
      <c r="MNZ179" s="41"/>
      <c r="MOA179" s="41"/>
      <c r="MOB179" s="41"/>
      <c r="MOC179" s="41"/>
      <c r="MOD179" s="41"/>
      <c r="MOE179" s="41"/>
      <c r="MOF179" s="41"/>
      <c r="MOG179" s="41"/>
      <c r="MOH179" s="41"/>
      <c r="MOI179" s="41"/>
      <c r="MOJ179" s="41"/>
      <c r="MOK179" s="41"/>
      <c r="MOL179" s="41"/>
      <c r="MOM179" s="41"/>
      <c r="MON179" s="41"/>
      <c r="MOO179" s="41"/>
      <c r="MOP179" s="41"/>
      <c r="MOQ179" s="41"/>
      <c r="MOR179" s="41"/>
      <c r="MOS179" s="41"/>
      <c r="MOT179" s="41"/>
      <c r="MOU179" s="41"/>
      <c r="MOV179" s="41"/>
      <c r="MOW179" s="41"/>
      <c r="MOX179" s="41"/>
      <c r="MOY179" s="41"/>
      <c r="MOZ179" s="41"/>
      <c r="MPA179" s="41"/>
      <c r="MPB179" s="41"/>
      <c r="MPC179" s="41"/>
      <c r="MPD179" s="41"/>
      <c r="MPE179" s="41"/>
      <c r="MPF179" s="41"/>
      <c r="MPG179" s="41"/>
      <c r="MPH179" s="41"/>
      <c r="MPI179" s="41"/>
      <c r="MPJ179" s="41"/>
      <c r="MPK179" s="41"/>
      <c r="MPL179" s="41"/>
      <c r="MPM179" s="41"/>
      <c r="MPN179" s="41"/>
      <c r="MPO179" s="41"/>
      <c r="MPP179" s="41"/>
      <c r="MPQ179" s="41"/>
      <c r="MPR179" s="41"/>
      <c r="MPS179" s="41"/>
      <c r="MPT179" s="41"/>
      <c r="MPU179" s="41"/>
      <c r="MPV179" s="41"/>
      <c r="MPW179" s="41"/>
      <c r="MPX179" s="41"/>
      <c r="MPY179" s="41"/>
      <c r="MPZ179" s="41"/>
      <c r="MQA179" s="41"/>
      <c r="MQB179" s="41"/>
      <c r="MQC179" s="41"/>
      <c r="MQD179" s="41"/>
      <c r="MQE179" s="41"/>
      <c r="MQF179" s="41"/>
      <c r="MQG179" s="41"/>
      <c r="MQH179" s="41"/>
      <c r="MQI179" s="41"/>
      <c r="MQJ179" s="41"/>
      <c r="MQK179" s="41"/>
      <c r="MQL179" s="41"/>
      <c r="MQM179" s="41"/>
      <c r="MQN179" s="41"/>
      <c r="MQO179" s="41"/>
      <c r="MQP179" s="41"/>
      <c r="MQQ179" s="41"/>
      <c r="MQR179" s="41"/>
      <c r="MQS179" s="41"/>
      <c r="MQT179" s="41"/>
      <c r="MQU179" s="41"/>
      <c r="MQV179" s="41"/>
      <c r="MQW179" s="41"/>
      <c r="MQX179" s="41"/>
      <c r="MQY179" s="41"/>
      <c r="MQZ179" s="41"/>
      <c r="MRA179" s="41"/>
      <c r="MRB179" s="41"/>
      <c r="MRC179" s="41"/>
      <c r="MRD179" s="41"/>
      <c r="MRE179" s="41"/>
      <c r="MRF179" s="41"/>
      <c r="MRG179" s="41"/>
      <c r="MRH179" s="41"/>
      <c r="MRI179" s="41"/>
      <c r="MRJ179" s="41"/>
      <c r="MRK179" s="41"/>
      <c r="MRL179" s="41"/>
      <c r="MRM179" s="41"/>
      <c r="MRN179" s="41"/>
      <c r="MRO179" s="41"/>
      <c r="MRP179" s="41"/>
      <c r="MRQ179" s="41"/>
      <c r="MRR179" s="41"/>
      <c r="MRS179" s="41"/>
      <c r="MRT179" s="41"/>
      <c r="MRU179" s="41"/>
      <c r="MRV179" s="41"/>
      <c r="MRW179" s="41"/>
      <c r="MRX179" s="41"/>
      <c r="MRY179" s="41"/>
      <c r="MRZ179" s="41"/>
      <c r="MSA179" s="41"/>
      <c r="MSB179" s="41"/>
      <c r="MSC179" s="41"/>
      <c r="MSD179" s="41"/>
      <c r="MSE179" s="41"/>
      <c r="MSF179" s="41"/>
      <c r="MSG179" s="41"/>
      <c r="MSH179" s="41"/>
      <c r="MSI179" s="41"/>
      <c r="MSJ179" s="41"/>
      <c r="MSK179" s="41"/>
      <c r="MSL179" s="41"/>
      <c r="MSM179" s="41"/>
      <c r="MSN179" s="41"/>
      <c r="MSO179" s="41"/>
      <c r="MSP179" s="41"/>
      <c r="MSQ179" s="41"/>
      <c r="MSR179" s="41"/>
      <c r="MSS179" s="41"/>
      <c r="MST179" s="41"/>
      <c r="MSU179" s="41"/>
      <c r="MSV179" s="41"/>
      <c r="MSW179" s="41"/>
      <c r="MSX179" s="41"/>
      <c r="MSY179" s="41"/>
      <c r="MSZ179" s="41"/>
      <c r="MTA179" s="41"/>
      <c r="MTB179" s="41"/>
      <c r="MTC179" s="41"/>
      <c r="MTD179" s="41"/>
      <c r="MTE179" s="41"/>
      <c r="MTF179" s="41"/>
      <c r="MTG179" s="41"/>
      <c r="MTH179" s="41"/>
      <c r="MTI179" s="41"/>
      <c r="MTJ179" s="41"/>
      <c r="MTK179" s="41"/>
      <c r="MTL179" s="41"/>
      <c r="MTM179" s="41"/>
      <c r="MTN179" s="41"/>
      <c r="MTO179" s="41"/>
      <c r="MTP179" s="41"/>
      <c r="MTQ179" s="41"/>
      <c r="MTR179" s="41"/>
      <c r="MTS179" s="41"/>
      <c r="MTT179" s="41"/>
      <c r="MTU179" s="41"/>
      <c r="MTV179" s="41"/>
      <c r="MTW179" s="41"/>
      <c r="MTX179" s="41"/>
      <c r="MTY179" s="41"/>
      <c r="MTZ179" s="41"/>
      <c r="MUA179" s="41"/>
      <c r="MUB179" s="41"/>
      <c r="MUC179" s="41"/>
      <c r="MUD179" s="41"/>
      <c r="MUE179" s="41"/>
      <c r="MUF179" s="41"/>
      <c r="MUG179" s="41"/>
      <c r="MUH179" s="41"/>
      <c r="MUI179" s="41"/>
      <c r="MUJ179" s="41"/>
      <c r="MUK179" s="41"/>
      <c r="MUL179" s="41"/>
      <c r="MUM179" s="41"/>
      <c r="MUN179" s="41"/>
      <c r="MUO179" s="41"/>
      <c r="MUP179" s="41"/>
      <c r="MUQ179" s="41"/>
      <c r="MUR179" s="41"/>
      <c r="MUS179" s="41"/>
      <c r="MUT179" s="41"/>
      <c r="MUU179" s="41"/>
      <c r="MUV179" s="41"/>
      <c r="MUW179" s="41"/>
      <c r="MUX179" s="41"/>
      <c r="MUY179" s="41"/>
      <c r="MUZ179" s="41"/>
      <c r="MVA179" s="41"/>
      <c r="MVB179" s="41"/>
      <c r="MVC179" s="41"/>
      <c r="MVD179" s="41"/>
      <c r="MVE179" s="41"/>
      <c r="MVF179" s="41"/>
      <c r="MVG179" s="41"/>
      <c r="MVH179" s="41"/>
      <c r="MVI179" s="41"/>
      <c r="MVJ179" s="41"/>
      <c r="MVK179" s="41"/>
      <c r="MVL179" s="41"/>
      <c r="MVM179" s="41"/>
      <c r="MVN179" s="41"/>
      <c r="MVO179" s="41"/>
      <c r="MVP179" s="41"/>
      <c r="MVQ179" s="41"/>
      <c r="MVR179" s="41"/>
      <c r="MVS179" s="41"/>
      <c r="MVT179" s="41"/>
      <c r="MVU179" s="41"/>
      <c r="MVV179" s="41"/>
      <c r="MVW179" s="41"/>
      <c r="MVX179" s="41"/>
      <c r="MVY179" s="41"/>
      <c r="MVZ179" s="41"/>
      <c r="MWA179" s="41"/>
      <c r="MWB179" s="41"/>
      <c r="MWC179" s="41"/>
      <c r="MWD179" s="41"/>
      <c r="MWE179" s="41"/>
      <c r="MWF179" s="41"/>
      <c r="MWG179" s="41"/>
      <c r="MWH179" s="41"/>
      <c r="MWI179" s="41"/>
      <c r="MWJ179" s="41"/>
      <c r="MWK179" s="41"/>
      <c r="MWL179" s="41"/>
      <c r="MWM179" s="41"/>
      <c r="MWN179" s="41"/>
      <c r="MWO179" s="41"/>
      <c r="MWP179" s="41"/>
      <c r="MWQ179" s="41"/>
      <c r="MWR179" s="41"/>
      <c r="MWS179" s="41"/>
      <c r="MWT179" s="41"/>
      <c r="MWU179" s="41"/>
      <c r="MWV179" s="41"/>
      <c r="MWW179" s="41"/>
      <c r="MWX179" s="41"/>
      <c r="MWY179" s="41"/>
      <c r="MWZ179" s="41"/>
      <c r="MXA179" s="41"/>
      <c r="MXB179" s="41"/>
      <c r="MXC179" s="41"/>
      <c r="MXD179" s="41"/>
      <c r="MXE179" s="41"/>
      <c r="MXF179" s="41"/>
      <c r="MXG179" s="41"/>
      <c r="MXH179" s="41"/>
      <c r="MXI179" s="41"/>
      <c r="MXJ179" s="41"/>
      <c r="MXK179" s="41"/>
      <c r="MXL179" s="41"/>
      <c r="MXM179" s="41"/>
      <c r="MXN179" s="41"/>
      <c r="MXO179" s="41"/>
      <c r="MXP179" s="41"/>
      <c r="MXQ179" s="41"/>
      <c r="MXR179" s="41"/>
      <c r="MXS179" s="41"/>
      <c r="MXT179" s="41"/>
      <c r="MXU179" s="41"/>
      <c r="MXV179" s="41"/>
      <c r="MXW179" s="41"/>
      <c r="MXX179" s="41"/>
      <c r="MXY179" s="41"/>
      <c r="MXZ179" s="41"/>
      <c r="MYA179" s="41"/>
      <c r="MYB179" s="41"/>
      <c r="MYC179" s="41"/>
      <c r="MYD179" s="41"/>
      <c r="MYE179" s="41"/>
      <c r="MYF179" s="41"/>
      <c r="MYG179" s="41"/>
      <c r="MYH179" s="41"/>
      <c r="MYI179" s="41"/>
      <c r="MYJ179" s="41"/>
      <c r="MYK179" s="41"/>
      <c r="MYL179" s="41"/>
      <c r="MYM179" s="41"/>
      <c r="MYN179" s="41"/>
      <c r="MYO179" s="41"/>
      <c r="MYP179" s="41"/>
      <c r="MYQ179" s="41"/>
      <c r="MYR179" s="41"/>
      <c r="MYS179" s="41"/>
      <c r="MYT179" s="41"/>
      <c r="MYU179" s="41"/>
      <c r="MYV179" s="41"/>
      <c r="MYW179" s="41"/>
      <c r="MYX179" s="41"/>
      <c r="MYY179" s="41"/>
      <c r="MYZ179" s="41"/>
      <c r="MZA179" s="41"/>
      <c r="MZB179" s="41"/>
      <c r="MZC179" s="41"/>
      <c r="MZD179" s="41"/>
      <c r="MZE179" s="41"/>
      <c r="MZF179" s="41"/>
      <c r="MZG179" s="41"/>
      <c r="MZH179" s="41"/>
      <c r="MZI179" s="41"/>
      <c r="MZJ179" s="41"/>
      <c r="MZK179" s="41"/>
      <c r="MZL179" s="41"/>
      <c r="MZM179" s="41"/>
      <c r="MZN179" s="41"/>
      <c r="MZO179" s="41"/>
      <c r="MZP179" s="41"/>
      <c r="MZQ179" s="41"/>
      <c r="MZR179" s="41"/>
      <c r="MZS179" s="41"/>
      <c r="MZT179" s="41"/>
      <c r="MZU179" s="41"/>
      <c r="MZV179" s="41"/>
      <c r="MZW179" s="41"/>
      <c r="MZX179" s="41"/>
      <c r="MZY179" s="41"/>
      <c r="MZZ179" s="41"/>
      <c r="NAA179" s="41"/>
      <c r="NAB179" s="41"/>
      <c r="NAC179" s="41"/>
      <c r="NAD179" s="41"/>
      <c r="NAE179" s="41"/>
      <c r="NAF179" s="41"/>
      <c r="NAG179" s="41"/>
      <c r="NAH179" s="41"/>
      <c r="NAI179" s="41"/>
      <c r="NAJ179" s="41"/>
      <c r="NAK179" s="41"/>
      <c r="NAL179" s="41"/>
      <c r="NAM179" s="41"/>
      <c r="NAN179" s="41"/>
      <c r="NAO179" s="41"/>
      <c r="NAP179" s="41"/>
      <c r="NAQ179" s="41"/>
      <c r="NAR179" s="41"/>
      <c r="NAS179" s="41"/>
      <c r="NAT179" s="41"/>
      <c r="NAU179" s="41"/>
      <c r="NAV179" s="41"/>
      <c r="NAW179" s="41"/>
      <c r="NAX179" s="41"/>
      <c r="NAY179" s="41"/>
      <c r="NAZ179" s="41"/>
      <c r="NBA179" s="41"/>
      <c r="NBB179" s="41"/>
      <c r="NBC179" s="41"/>
      <c r="NBD179" s="41"/>
      <c r="NBE179" s="41"/>
      <c r="NBF179" s="41"/>
      <c r="NBG179" s="41"/>
      <c r="NBH179" s="41"/>
      <c r="NBI179" s="41"/>
      <c r="NBJ179" s="41"/>
      <c r="NBK179" s="41"/>
      <c r="NBL179" s="41"/>
      <c r="NBM179" s="41"/>
      <c r="NBN179" s="41"/>
      <c r="NBO179" s="41"/>
      <c r="NBP179" s="41"/>
      <c r="NBQ179" s="41"/>
      <c r="NBR179" s="41"/>
      <c r="NBS179" s="41"/>
      <c r="NBT179" s="41"/>
      <c r="NBU179" s="41"/>
      <c r="NBV179" s="41"/>
      <c r="NBW179" s="41"/>
      <c r="NBX179" s="41"/>
      <c r="NBY179" s="41"/>
      <c r="NBZ179" s="41"/>
      <c r="NCA179" s="41"/>
      <c r="NCB179" s="41"/>
      <c r="NCC179" s="41"/>
      <c r="NCD179" s="41"/>
      <c r="NCE179" s="41"/>
      <c r="NCF179" s="41"/>
      <c r="NCG179" s="41"/>
      <c r="NCH179" s="41"/>
      <c r="NCI179" s="41"/>
      <c r="NCJ179" s="41"/>
      <c r="NCK179" s="41"/>
      <c r="NCL179" s="41"/>
      <c r="NCM179" s="41"/>
      <c r="NCN179" s="41"/>
      <c r="NCO179" s="41"/>
      <c r="NCP179" s="41"/>
      <c r="NCQ179" s="41"/>
      <c r="NCR179" s="41"/>
      <c r="NCS179" s="41"/>
      <c r="NCT179" s="41"/>
      <c r="NCU179" s="41"/>
      <c r="NCV179" s="41"/>
      <c r="NCW179" s="41"/>
      <c r="NCX179" s="41"/>
      <c r="NCY179" s="41"/>
      <c r="NCZ179" s="41"/>
      <c r="NDA179" s="41"/>
      <c r="NDB179" s="41"/>
      <c r="NDC179" s="41"/>
      <c r="NDD179" s="41"/>
      <c r="NDE179" s="41"/>
      <c r="NDF179" s="41"/>
      <c r="NDG179" s="41"/>
      <c r="NDH179" s="41"/>
      <c r="NDI179" s="41"/>
      <c r="NDJ179" s="41"/>
      <c r="NDK179" s="41"/>
      <c r="NDL179" s="41"/>
      <c r="NDM179" s="41"/>
      <c r="NDN179" s="41"/>
      <c r="NDO179" s="41"/>
      <c r="NDP179" s="41"/>
      <c r="NDQ179" s="41"/>
      <c r="NDR179" s="41"/>
      <c r="NDS179" s="41"/>
      <c r="NDT179" s="41"/>
      <c r="NDU179" s="41"/>
      <c r="NDV179" s="41"/>
      <c r="NDW179" s="41"/>
      <c r="NDX179" s="41"/>
      <c r="NDY179" s="41"/>
      <c r="NDZ179" s="41"/>
      <c r="NEA179" s="41"/>
      <c r="NEB179" s="41"/>
      <c r="NEC179" s="41"/>
      <c r="NED179" s="41"/>
      <c r="NEE179" s="41"/>
      <c r="NEF179" s="41"/>
      <c r="NEG179" s="41"/>
      <c r="NEH179" s="41"/>
      <c r="NEI179" s="41"/>
      <c r="NEJ179" s="41"/>
      <c r="NEK179" s="41"/>
      <c r="NEL179" s="41"/>
      <c r="NEM179" s="41"/>
      <c r="NEN179" s="41"/>
      <c r="NEO179" s="41"/>
      <c r="NEP179" s="41"/>
      <c r="NEQ179" s="41"/>
      <c r="NER179" s="41"/>
      <c r="NES179" s="41"/>
      <c r="NET179" s="41"/>
      <c r="NEU179" s="41"/>
      <c r="NEV179" s="41"/>
      <c r="NEW179" s="41"/>
      <c r="NEX179" s="41"/>
      <c r="NEY179" s="41"/>
      <c r="NEZ179" s="41"/>
      <c r="NFA179" s="41"/>
      <c r="NFB179" s="41"/>
      <c r="NFC179" s="41"/>
      <c r="NFD179" s="41"/>
      <c r="NFE179" s="41"/>
      <c r="NFF179" s="41"/>
      <c r="NFG179" s="41"/>
      <c r="NFH179" s="41"/>
      <c r="NFI179" s="41"/>
      <c r="NFJ179" s="41"/>
      <c r="NFK179" s="41"/>
      <c r="NFL179" s="41"/>
      <c r="NFM179" s="41"/>
      <c r="NFN179" s="41"/>
      <c r="NFO179" s="41"/>
      <c r="NFP179" s="41"/>
      <c r="NFQ179" s="41"/>
      <c r="NFR179" s="41"/>
      <c r="NFS179" s="41"/>
      <c r="NFT179" s="41"/>
      <c r="NFU179" s="41"/>
      <c r="NFV179" s="41"/>
      <c r="NFW179" s="41"/>
      <c r="NFX179" s="41"/>
      <c r="NFY179" s="41"/>
      <c r="NFZ179" s="41"/>
      <c r="NGA179" s="41"/>
      <c r="NGB179" s="41"/>
      <c r="NGC179" s="41"/>
      <c r="NGD179" s="41"/>
      <c r="NGE179" s="41"/>
      <c r="NGF179" s="41"/>
      <c r="NGG179" s="41"/>
      <c r="NGH179" s="41"/>
      <c r="NGI179" s="41"/>
      <c r="NGJ179" s="41"/>
      <c r="NGK179" s="41"/>
      <c r="NGL179" s="41"/>
      <c r="NGM179" s="41"/>
      <c r="NGN179" s="41"/>
      <c r="NGO179" s="41"/>
      <c r="NGP179" s="41"/>
      <c r="NGQ179" s="41"/>
      <c r="NGR179" s="41"/>
      <c r="NGS179" s="41"/>
      <c r="NGT179" s="41"/>
      <c r="NGU179" s="41"/>
      <c r="NGV179" s="41"/>
      <c r="NGW179" s="41"/>
      <c r="NGX179" s="41"/>
      <c r="NGY179" s="41"/>
      <c r="NGZ179" s="41"/>
      <c r="NHA179" s="41"/>
      <c r="NHB179" s="41"/>
      <c r="NHC179" s="41"/>
      <c r="NHD179" s="41"/>
      <c r="NHE179" s="41"/>
      <c r="NHF179" s="41"/>
      <c r="NHG179" s="41"/>
      <c r="NHH179" s="41"/>
      <c r="NHI179" s="41"/>
      <c r="NHJ179" s="41"/>
      <c r="NHK179" s="41"/>
      <c r="NHL179" s="41"/>
      <c r="NHM179" s="41"/>
      <c r="NHN179" s="41"/>
      <c r="NHO179" s="41"/>
      <c r="NHP179" s="41"/>
      <c r="NHQ179" s="41"/>
      <c r="NHR179" s="41"/>
      <c r="NHS179" s="41"/>
      <c r="NHT179" s="41"/>
      <c r="NHU179" s="41"/>
      <c r="NHV179" s="41"/>
      <c r="NHW179" s="41"/>
      <c r="NHX179" s="41"/>
      <c r="NHY179" s="41"/>
      <c r="NHZ179" s="41"/>
      <c r="NIA179" s="41"/>
      <c r="NIB179" s="41"/>
      <c r="NIC179" s="41"/>
      <c r="NID179" s="41"/>
      <c r="NIE179" s="41"/>
      <c r="NIF179" s="41"/>
      <c r="NIG179" s="41"/>
      <c r="NIH179" s="41"/>
      <c r="NII179" s="41"/>
      <c r="NIJ179" s="41"/>
      <c r="NIK179" s="41"/>
      <c r="NIL179" s="41"/>
      <c r="NIM179" s="41"/>
      <c r="NIN179" s="41"/>
      <c r="NIO179" s="41"/>
      <c r="NIP179" s="41"/>
      <c r="NIQ179" s="41"/>
      <c r="NIR179" s="41"/>
      <c r="NIS179" s="41"/>
      <c r="NIT179" s="41"/>
      <c r="NIU179" s="41"/>
      <c r="NIV179" s="41"/>
      <c r="NIW179" s="41"/>
      <c r="NIX179" s="41"/>
      <c r="NIY179" s="41"/>
      <c r="NIZ179" s="41"/>
      <c r="NJA179" s="41"/>
      <c r="NJB179" s="41"/>
      <c r="NJC179" s="41"/>
      <c r="NJD179" s="41"/>
      <c r="NJE179" s="41"/>
      <c r="NJF179" s="41"/>
      <c r="NJG179" s="41"/>
      <c r="NJH179" s="41"/>
      <c r="NJI179" s="41"/>
      <c r="NJJ179" s="41"/>
      <c r="NJK179" s="41"/>
      <c r="NJL179" s="41"/>
      <c r="NJM179" s="41"/>
      <c r="NJN179" s="41"/>
      <c r="NJO179" s="41"/>
      <c r="NJP179" s="41"/>
      <c r="NJQ179" s="41"/>
      <c r="NJR179" s="41"/>
      <c r="NJS179" s="41"/>
      <c r="NJT179" s="41"/>
      <c r="NJU179" s="41"/>
      <c r="NJV179" s="41"/>
      <c r="NJW179" s="41"/>
      <c r="NJX179" s="41"/>
      <c r="NJY179" s="41"/>
      <c r="NJZ179" s="41"/>
      <c r="NKA179" s="41"/>
      <c r="NKB179" s="41"/>
      <c r="NKC179" s="41"/>
      <c r="NKD179" s="41"/>
      <c r="NKE179" s="41"/>
      <c r="NKF179" s="41"/>
      <c r="NKG179" s="41"/>
      <c r="NKH179" s="41"/>
      <c r="NKI179" s="41"/>
      <c r="NKJ179" s="41"/>
      <c r="NKK179" s="41"/>
      <c r="NKL179" s="41"/>
      <c r="NKM179" s="41"/>
      <c r="NKN179" s="41"/>
      <c r="NKO179" s="41"/>
      <c r="NKP179" s="41"/>
      <c r="NKQ179" s="41"/>
      <c r="NKR179" s="41"/>
      <c r="NKS179" s="41"/>
      <c r="NKT179" s="41"/>
      <c r="NKU179" s="41"/>
      <c r="NKV179" s="41"/>
      <c r="NKW179" s="41"/>
      <c r="NKX179" s="41"/>
      <c r="NKY179" s="41"/>
      <c r="NKZ179" s="41"/>
      <c r="NLA179" s="41"/>
      <c r="NLB179" s="41"/>
      <c r="NLC179" s="41"/>
      <c r="NLD179" s="41"/>
      <c r="NLE179" s="41"/>
      <c r="NLF179" s="41"/>
      <c r="NLG179" s="41"/>
      <c r="NLH179" s="41"/>
      <c r="NLI179" s="41"/>
      <c r="NLJ179" s="41"/>
      <c r="NLK179" s="41"/>
      <c r="NLL179" s="41"/>
      <c r="NLM179" s="41"/>
      <c r="NLN179" s="41"/>
      <c r="NLO179" s="41"/>
      <c r="NLP179" s="41"/>
      <c r="NLQ179" s="41"/>
      <c r="NLR179" s="41"/>
      <c r="NLS179" s="41"/>
      <c r="NLT179" s="41"/>
      <c r="NLU179" s="41"/>
      <c r="NLV179" s="41"/>
      <c r="NLW179" s="41"/>
      <c r="NLX179" s="41"/>
      <c r="NLY179" s="41"/>
      <c r="NLZ179" s="41"/>
      <c r="NMA179" s="41"/>
      <c r="NMB179" s="41"/>
      <c r="NMC179" s="41"/>
      <c r="NMD179" s="41"/>
      <c r="NME179" s="41"/>
      <c r="NMF179" s="41"/>
      <c r="NMG179" s="41"/>
      <c r="NMH179" s="41"/>
      <c r="NMI179" s="41"/>
      <c r="NMJ179" s="41"/>
      <c r="NMK179" s="41"/>
      <c r="NML179" s="41"/>
      <c r="NMM179" s="41"/>
      <c r="NMN179" s="41"/>
      <c r="NMO179" s="41"/>
      <c r="NMP179" s="41"/>
      <c r="NMQ179" s="41"/>
      <c r="NMR179" s="41"/>
      <c r="NMS179" s="41"/>
      <c r="NMT179" s="41"/>
      <c r="NMU179" s="41"/>
      <c r="NMV179" s="41"/>
      <c r="NMW179" s="41"/>
      <c r="NMX179" s="41"/>
      <c r="NMY179" s="41"/>
      <c r="NMZ179" s="41"/>
      <c r="NNA179" s="41"/>
      <c r="NNB179" s="41"/>
      <c r="NNC179" s="41"/>
      <c r="NND179" s="41"/>
      <c r="NNE179" s="41"/>
      <c r="NNF179" s="41"/>
      <c r="NNG179" s="41"/>
      <c r="NNH179" s="41"/>
      <c r="NNI179" s="41"/>
      <c r="NNJ179" s="41"/>
      <c r="NNK179" s="41"/>
      <c r="NNL179" s="41"/>
      <c r="NNM179" s="41"/>
      <c r="NNN179" s="41"/>
      <c r="NNO179" s="41"/>
      <c r="NNP179" s="41"/>
      <c r="NNQ179" s="41"/>
      <c r="NNR179" s="41"/>
      <c r="NNS179" s="41"/>
      <c r="NNT179" s="41"/>
      <c r="NNU179" s="41"/>
      <c r="NNV179" s="41"/>
      <c r="NNW179" s="41"/>
      <c r="NNX179" s="41"/>
      <c r="NNY179" s="41"/>
      <c r="NNZ179" s="41"/>
      <c r="NOA179" s="41"/>
      <c r="NOB179" s="41"/>
      <c r="NOC179" s="41"/>
      <c r="NOD179" s="41"/>
      <c r="NOE179" s="41"/>
      <c r="NOF179" s="41"/>
      <c r="NOG179" s="41"/>
      <c r="NOH179" s="41"/>
      <c r="NOI179" s="41"/>
      <c r="NOJ179" s="41"/>
      <c r="NOK179" s="41"/>
      <c r="NOL179" s="41"/>
      <c r="NOM179" s="41"/>
      <c r="NON179" s="41"/>
      <c r="NOO179" s="41"/>
      <c r="NOP179" s="41"/>
      <c r="NOQ179" s="41"/>
      <c r="NOR179" s="41"/>
      <c r="NOS179" s="41"/>
      <c r="NOT179" s="41"/>
      <c r="NOU179" s="41"/>
      <c r="NOV179" s="41"/>
      <c r="NOW179" s="41"/>
      <c r="NOX179" s="41"/>
      <c r="NOY179" s="41"/>
      <c r="NOZ179" s="41"/>
      <c r="NPA179" s="41"/>
      <c r="NPB179" s="41"/>
      <c r="NPC179" s="41"/>
      <c r="NPD179" s="41"/>
      <c r="NPE179" s="41"/>
      <c r="NPF179" s="41"/>
      <c r="NPG179" s="41"/>
      <c r="NPH179" s="41"/>
      <c r="NPI179" s="41"/>
      <c r="NPJ179" s="41"/>
      <c r="NPK179" s="41"/>
      <c r="NPL179" s="41"/>
      <c r="NPM179" s="41"/>
      <c r="NPN179" s="41"/>
      <c r="NPO179" s="41"/>
      <c r="NPP179" s="41"/>
      <c r="NPQ179" s="41"/>
      <c r="NPR179" s="41"/>
      <c r="NPS179" s="41"/>
      <c r="NPT179" s="41"/>
      <c r="NPU179" s="41"/>
      <c r="NPV179" s="41"/>
      <c r="NPW179" s="41"/>
      <c r="NPX179" s="41"/>
      <c r="NPY179" s="41"/>
      <c r="NPZ179" s="41"/>
      <c r="NQA179" s="41"/>
      <c r="NQB179" s="41"/>
      <c r="NQC179" s="41"/>
      <c r="NQD179" s="41"/>
      <c r="NQE179" s="41"/>
      <c r="NQF179" s="41"/>
      <c r="NQG179" s="41"/>
      <c r="NQH179" s="41"/>
      <c r="NQI179" s="41"/>
      <c r="NQJ179" s="41"/>
      <c r="NQK179" s="41"/>
      <c r="NQL179" s="41"/>
      <c r="NQM179" s="41"/>
      <c r="NQN179" s="41"/>
      <c r="NQO179" s="41"/>
      <c r="NQP179" s="41"/>
      <c r="NQQ179" s="41"/>
      <c r="NQR179" s="41"/>
      <c r="NQS179" s="41"/>
      <c r="NQT179" s="41"/>
      <c r="NQU179" s="41"/>
      <c r="NQV179" s="41"/>
      <c r="NQW179" s="41"/>
      <c r="NQX179" s="41"/>
      <c r="NQY179" s="41"/>
      <c r="NQZ179" s="41"/>
      <c r="NRA179" s="41"/>
      <c r="NRB179" s="41"/>
      <c r="NRC179" s="41"/>
      <c r="NRD179" s="41"/>
      <c r="NRE179" s="41"/>
      <c r="NRF179" s="41"/>
      <c r="NRG179" s="41"/>
      <c r="NRH179" s="41"/>
      <c r="NRI179" s="41"/>
      <c r="NRJ179" s="41"/>
      <c r="NRK179" s="41"/>
      <c r="NRL179" s="41"/>
      <c r="NRM179" s="41"/>
      <c r="NRN179" s="41"/>
      <c r="NRO179" s="41"/>
      <c r="NRP179" s="41"/>
      <c r="NRQ179" s="41"/>
      <c r="NRR179" s="41"/>
      <c r="NRS179" s="41"/>
      <c r="NRT179" s="41"/>
      <c r="NRU179" s="41"/>
      <c r="NRV179" s="41"/>
      <c r="NRW179" s="41"/>
      <c r="NRX179" s="41"/>
      <c r="NRY179" s="41"/>
      <c r="NRZ179" s="41"/>
      <c r="NSA179" s="41"/>
      <c r="NSB179" s="41"/>
      <c r="NSC179" s="41"/>
      <c r="NSD179" s="41"/>
      <c r="NSE179" s="41"/>
      <c r="NSF179" s="41"/>
      <c r="NSG179" s="41"/>
      <c r="NSH179" s="41"/>
      <c r="NSI179" s="41"/>
      <c r="NSJ179" s="41"/>
      <c r="NSK179" s="41"/>
      <c r="NSL179" s="41"/>
      <c r="NSM179" s="41"/>
      <c r="NSN179" s="41"/>
      <c r="NSO179" s="41"/>
      <c r="NSP179" s="41"/>
      <c r="NSQ179" s="41"/>
      <c r="NSR179" s="41"/>
      <c r="NSS179" s="41"/>
      <c r="NST179" s="41"/>
      <c r="NSU179" s="41"/>
      <c r="NSV179" s="41"/>
      <c r="NSW179" s="41"/>
      <c r="NSX179" s="41"/>
      <c r="NSY179" s="41"/>
      <c r="NSZ179" s="41"/>
      <c r="NTA179" s="41"/>
      <c r="NTB179" s="41"/>
      <c r="NTC179" s="41"/>
      <c r="NTD179" s="41"/>
      <c r="NTE179" s="41"/>
      <c r="NTF179" s="41"/>
      <c r="NTG179" s="41"/>
      <c r="NTH179" s="41"/>
      <c r="NTI179" s="41"/>
      <c r="NTJ179" s="41"/>
      <c r="NTK179" s="41"/>
      <c r="NTL179" s="41"/>
      <c r="NTM179" s="41"/>
      <c r="NTN179" s="41"/>
      <c r="NTO179" s="41"/>
      <c r="NTP179" s="41"/>
      <c r="NTQ179" s="41"/>
      <c r="NTR179" s="41"/>
      <c r="NTS179" s="41"/>
      <c r="NTT179" s="41"/>
      <c r="NTU179" s="41"/>
      <c r="NTV179" s="41"/>
      <c r="NTW179" s="41"/>
      <c r="NTX179" s="41"/>
      <c r="NTY179" s="41"/>
      <c r="NTZ179" s="41"/>
      <c r="NUA179" s="41"/>
      <c r="NUB179" s="41"/>
      <c r="NUC179" s="41"/>
      <c r="NUD179" s="41"/>
      <c r="NUE179" s="41"/>
      <c r="NUF179" s="41"/>
      <c r="NUG179" s="41"/>
      <c r="NUH179" s="41"/>
      <c r="NUI179" s="41"/>
      <c r="NUJ179" s="41"/>
      <c r="NUK179" s="41"/>
      <c r="NUL179" s="41"/>
      <c r="NUM179" s="41"/>
      <c r="NUN179" s="41"/>
      <c r="NUO179" s="41"/>
      <c r="NUP179" s="41"/>
      <c r="NUQ179" s="41"/>
      <c r="NUR179" s="41"/>
      <c r="NUS179" s="41"/>
      <c r="NUT179" s="41"/>
      <c r="NUU179" s="41"/>
      <c r="NUV179" s="41"/>
      <c r="NUW179" s="41"/>
      <c r="NUX179" s="41"/>
      <c r="NUY179" s="41"/>
      <c r="NUZ179" s="41"/>
      <c r="NVA179" s="41"/>
      <c r="NVB179" s="41"/>
      <c r="NVC179" s="41"/>
      <c r="NVD179" s="41"/>
      <c r="NVE179" s="41"/>
      <c r="NVF179" s="41"/>
      <c r="NVG179" s="41"/>
      <c r="NVH179" s="41"/>
      <c r="NVI179" s="41"/>
      <c r="NVJ179" s="41"/>
      <c r="NVK179" s="41"/>
      <c r="NVL179" s="41"/>
      <c r="NVM179" s="41"/>
      <c r="NVN179" s="41"/>
      <c r="NVO179" s="41"/>
      <c r="NVP179" s="41"/>
      <c r="NVQ179" s="41"/>
      <c r="NVR179" s="41"/>
      <c r="NVS179" s="41"/>
      <c r="NVT179" s="41"/>
      <c r="NVU179" s="41"/>
      <c r="NVV179" s="41"/>
      <c r="NVW179" s="41"/>
      <c r="NVX179" s="41"/>
      <c r="NVY179" s="41"/>
      <c r="NVZ179" s="41"/>
      <c r="NWA179" s="41"/>
      <c r="NWB179" s="41"/>
      <c r="NWC179" s="41"/>
      <c r="NWD179" s="41"/>
      <c r="NWE179" s="41"/>
      <c r="NWF179" s="41"/>
      <c r="NWG179" s="41"/>
      <c r="NWH179" s="41"/>
      <c r="NWI179" s="41"/>
      <c r="NWJ179" s="41"/>
      <c r="NWK179" s="41"/>
      <c r="NWL179" s="41"/>
      <c r="NWM179" s="41"/>
      <c r="NWN179" s="41"/>
      <c r="NWO179" s="41"/>
      <c r="NWP179" s="41"/>
      <c r="NWQ179" s="41"/>
      <c r="NWR179" s="41"/>
      <c r="NWS179" s="41"/>
      <c r="NWT179" s="41"/>
      <c r="NWU179" s="41"/>
      <c r="NWV179" s="41"/>
      <c r="NWW179" s="41"/>
      <c r="NWX179" s="41"/>
      <c r="NWY179" s="41"/>
      <c r="NWZ179" s="41"/>
      <c r="NXA179" s="41"/>
      <c r="NXB179" s="41"/>
      <c r="NXC179" s="41"/>
      <c r="NXD179" s="41"/>
      <c r="NXE179" s="41"/>
      <c r="NXF179" s="41"/>
      <c r="NXG179" s="41"/>
      <c r="NXH179" s="41"/>
      <c r="NXI179" s="41"/>
      <c r="NXJ179" s="41"/>
      <c r="NXK179" s="41"/>
      <c r="NXL179" s="41"/>
      <c r="NXM179" s="41"/>
      <c r="NXN179" s="41"/>
      <c r="NXO179" s="41"/>
      <c r="NXP179" s="41"/>
      <c r="NXQ179" s="41"/>
      <c r="NXR179" s="41"/>
      <c r="NXS179" s="41"/>
      <c r="NXT179" s="41"/>
      <c r="NXU179" s="41"/>
      <c r="NXV179" s="41"/>
      <c r="NXW179" s="41"/>
      <c r="NXX179" s="41"/>
      <c r="NXY179" s="41"/>
      <c r="NXZ179" s="41"/>
      <c r="NYA179" s="41"/>
      <c r="NYB179" s="41"/>
      <c r="NYC179" s="41"/>
      <c r="NYD179" s="41"/>
      <c r="NYE179" s="41"/>
      <c r="NYF179" s="41"/>
      <c r="NYG179" s="41"/>
      <c r="NYH179" s="41"/>
      <c r="NYI179" s="41"/>
      <c r="NYJ179" s="41"/>
      <c r="NYK179" s="41"/>
      <c r="NYL179" s="41"/>
      <c r="NYM179" s="41"/>
      <c r="NYN179" s="41"/>
      <c r="NYO179" s="41"/>
      <c r="NYP179" s="41"/>
      <c r="NYQ179" s="41"/>
      <c r="NYR179" s="41"/>
      <c r="NYS179" s="41"/>
      <c r="NYT179" s="41"/>
      <c r="NYU179" s="41"/>
      <c r="NYV179" s="41"/>
      <c r="NYW179" s="41"/>
      <c r="NYX179" s="41"/>
      <c r="NYY179" s="41"/>
      <c r="NYZ179" s="41"/>
      <c r="NZA179" s="41"/>
      <c r="NZB179" s="41"/>
      <c r="NZC179" s="41"/>
      <c r="NZD179" s="41"/>
      <c r="NZE179" s="41"/>
      <c r="NZF179" s="41"/>
      <c r="NZG179" s="41"/>
      <c r="NZH179" s="41"/>
      <c r="NZI179" s="41"/>
      <c r="NZJ179" s="41"/>
      <c r="NZK179" s="41"/>
      <c r="NZL179" s="41"/>
      <c r="NZM179" s="41"/>
      <c r="NZN179" s="41"/>
      <c r="NZO179" s="41"/>
      <c r="NZP179" s="41"/>
      <c r="NZQ179" s="41"/>
      <c r="NZR179" s="41"/>
      <c r="NZS179" s="41"/>
      <c r="NZT179" s="41"/>
      <c r="NZU179" s="41"/>
      <c r="NZV179" s="41"/>
      <c r="NZW179" s="41"/>
      <c r="NZX179" s="41"/>
      <c r="NZY179" s="41"/>
      <c r="NZZ179" s="41"/>
      <c r="OAA179" s="41"/>
      <c r="OAB179" s="41"/>
      <c r="OAC179" s="41"/>
      <c r="OAD179" s="41"/>
      <c r="OAE179" s="41"/>
      <c r="OAF179" s="41"/>
      <c r="OAG179" s="41"/>
      <c r="OAH179" s="41"/>
      <c r="OAI179" s="41"/>
      <c r="OAJ179" s="41"/>
      <c r="OAK179" s="41"/>
      <c r="OAL179" s="41"/>
      <c r="OAM179" s="41"/>
      <c r="OAN179" s="41"/>
      <c r="OAO179" s="41"/>
      <c r="OAP179" s="41"/>
      <c r="OAQ179" s="41"/>
      <c r="OAR179" s="41"/>
      <c r="OAS179" s="41"/>
      <c r="OAT179" s="41"/>
      <c r="OAU179" s="41"/>
      <c r="OAV179" s="41"/>
      <c r="OAW179" s="41"/>
      <c r="OAX179" s="41"/>
      <c r="OAY179" s="41"/>
      <c r="OAZ179" s="41"/>
      <c r="OBA179" s="41"/>
      <c r="OBB179" s="41"/>
      <c r="OBC179" s="41"/>
      <c r="OBD179" s="41"/>
      <c r="OBE179" s="41"/>
      <c r="OBF179" s="41"/>
      <c r="OBG179" s="41"/>
      <c r="OBH179" s="41"/>
      <c r="OBI179" s="41"/>
      <c r="OBJ179" s="41"/>
      <c r="OBK179" s="41"/>
      <c r="OBL179" s="41"/>
      <c r="OBM179" s="41"/>
      <c r="OBN179" s="41"/>
      <c r="OBO179" s="41"/>
      <c r="OBP179" s="41"/>
      <c r="OBQ179" s="41"/>
      <c r="OBR179" s="41"/>
      <c r="OBS179" s="41"/>
      <c r="OBT179" s="41"/>
      <c r="OBU179" s="41"/>
      <c r="OBV179" s="41"/>
      <c r="OBW179" s="41"/>
      <c r="OBX179" s="41"/>
      <c r="OBY179" s="41"/>
      <c r="OBZ179" s="41"/>
      <c r="OCA179" s="41"/>
      <c r="OCB179" s="41"/>
      <c r="OCC179" s="41"/>
      <c r="OCD179" s="41"/>
      <c r="OCE179" s="41"/>
      <c r="OCF179" s="41"/>
      <c r="OCG179" s="41"/>
      <c r="OCH179" s="41"/>
      <c r="OCI179" s="41"/>
      <c r="OCJ179" s="41"/>
      <c r="OCK179" s="41"/>
      <c r="OCL179" s="41"/>
      <c r="OCM179" s="41"/>
      <c r="OCN179" s="41"/>
      <c r="OCO179" s="41"/>
      <c r="OCP179" s="41"/>
      <c r="OCQ179" s="41"/>
      <c r="OCR179" s="41"/>
      <c r="OCS179" s="41"/>
      <c r="OCT179" s="41"/>
      <c r="OCU179" s="41"/>
      <c r="OCV179" s="41"/>
      <c r="OCW179" s="41"/>
      <c r="OCX179" s="41"/>
      <c r="OCY179" s="41"/>
      <c r="OCZ179" s="41"/>
      <c r="ODA179" s="41"/>
      <c r="ODB179" s="41"/>
      <c r="ODC179" s="41"/>
      <c r="ODD179" s="41"/>
      <c r="ODE179" s="41"/>
      <c r="ODF179" s="41"/>
      <c r="ODG179" s="41"/>
      <c r="ODH179" s="41"/>
      <c r="ODI179" s="41"/>
      <c r="ODJ179" s="41"/>
      <c r="ODK179" s="41"/>
      <c r="ODL179" s="41"/>
      <c r="ODM179" s="41"/>
      <c r="ODN179" s="41"/>
      <c r="ODO179" s="41"/>
      <c r="ODP179" s="41"/>
      <c r="ODQ179" s="41"/>
      <c r="ODR179" s="41"/>
      <c r="ODS179" s="41"/>
      <c r="ODT179" s="41"/>
      <c r="ODU179" s="41"/>
      <c r="ODV179" s="41"/>
      <c r="ODW179" s="41"/>
      <c r="ODX179" s="41"/>
      <c r="ODY179" s="41"/>
      <c r="ODZ179" s="41"/>
      <c r="OEA179" s="41"/>
      <c r="OEB179" s="41"/>
      <c r="OEC179" s="41"/>
      <c r="OED179" s="41"/>
      <c r="OEE179" s="41"/>
      <c r="OEF179" s="41"/>
      <c r="OEG179" s="41"/>
      <c r="OEH179" s="41"/>
      <c r="OEI179" s="41"/>
      <c r="OEJ179" s="41"/>
      <c r="OEK179" s="41"/>
      <c r="OEL179" s="41"/>
      <c r="OEM179" s="41"/>
      <c r="OEN179" s="41"/>
      <c r="OEO179" s="41"/>
      <c r="OEP179" s="41"/>
      <c r="OEQ179" s="41"/>
      <c r="OER179" s="41"/>
      <c r="OES179" s="41"/>
      <c r="OET179" s="41"/>
      <c r="OEU179" s="41"/>
      <c r="OEV179" s="41"/>
      <c r="OEW179" s="41"/>
      <c r="OEX179" s="41"/>
      <c r="OEY179" s="41"/>
      <c r="OEZ179" s="41"/>
      <c r="OFA179" s="41"/>
      <c r="OFB179" s="41"/>
      <c r="OFC179" s="41"/>
      <c r="OFD179" s="41"/>
      <c r="OFE179" s="41"/>
      <c r="OFF179" s="41"/>
      <c r="OFG179" s="41"/>
      <c r="OFH179" s="41"/>
      <c r="OFI179" s="41"/>
      <c r="OFJ179" s="41"/>
      <c r="OFK179" s="41"/>
      <c r="OFL179" s="41"/>
      <c r="OFM179" s="41"/>
      <c r="OFN179" s="41"/>
      <c r="OFO179" s="41"/>
      <c r="OFP179" s="41"/>
      <c r="OFQ179" s="41"/>
      <c r="OFR179" s="41"/>
      <c r="OFS179" s="41"/>
      <c r="OFT179" s="41"/>
      <c r="OFU179" s="41"/>
      <c r="OFV179" s="41"/>
      <c r="OFW179" s="41"/>
      <c r="OFX179" s="41"/>
      <c r="OFY179" s="41"/>
      <c r="OFZ179" s="41"/>
      <c r="OGA179" s="41"/>
      <c r="OGB179" s="41"/>
      <c r="OGC179" s="41"/>
      <c r="OGD179" s="41"/>
      <c r="OGE179" s="41"/>
      <c r="OGF179" s="41"/>
      <c r="OGG179" s="41"/>
      <c r="OGH179" s="41"/>
      <c r="OGI179" s="41"/>
      <c r="OGJ179" s="41"/>
      <c r="OGK179" s="41"/>
      <c r="OGL179" s="41"/>
      <c r="OGM179" s="41"/>
      <c r="OGN179" s="41"/>
      <c r="OGO179" s="41"/>
      <c r="OGP179" s="41"/>
      <c r="OGQ179" s="41"/>
      <c r="OGR179" s="41"/>
      <c r="OGS179" s="41"/>
      <c r="OGT179" s="41"/>
      <c r="OGU179" s="41"/>
      <c r="OGV179" s="41"/>
      <c r="OGW179" s="41"/>
      <c r="OGX179" s="41"/>
      <c r="OGY179" s="41"/>
      <c r="OGZ179" s="41"/>
      <c r="OHA179" s="41"/>
      <c r="OHB179" s="41"/>
      <c r="OHC179" s="41"/>
      <c r="OHD179" s="41"/>
      <c r="OHE179" s="41"/>
      <c r="OHF179" s="41"/>
      <c r="OHG179" s="41"/>
      <c r="OHH179" s="41"/>
      <c r="OHI179" s="41"/>
      <c r="OHJ179" s="41"/>
      <c r="OHK179" s="41"/>
      <c r="OHL179" s="41"/>
      <c r="OHM179" s="41"/>
      <c r="OHN179" s="41"/>
      <c r="OHO179" s="41"/>
      <c r="OHP179" s="41"/>
      <c r="OHQ179" s="41"/>
      <c r="OHR179" s="41"/>
      <c r="OHS179" s="41"/>
      <c r="OHT179" s="41"/>
      <c r="OHU179" s="41"/>
      <c r="OHV179" s="41"/>
      <c r="OHW179" s="41"/>
      <c r="OHX179" s="41"/>
      <c r="OHY179" s="41"/>
      <c r="OHZ179" s="41"/>
      <c r="OIA179" s="41"/>
      <c r="OIB179" s="41"/>
      <c r="OIC179" s="41"/>
      <c r="OID179" s="41"/>
      <c r="OIE179" s="41"/>
      <c r="OIF179" s="41"/>
      <c r="OIG179" s="41"/>
      <c r="OIH179" s="41"/>
      <c r="OII179" s="41"/>
      <c r="OIJ179" s="41"/>
      <c r="OIK179" s="41"/>
      <c r="OIL179" s="41"/>
      <c r="OIM179" s="41"/>
      <c r="OIN179" s="41"/>
      <c r="OIO179" s="41"/>
      <c r="OIP179" s="41"/>
      <c r="OIQ179" s="41"/>
      <c r="OIR179" s="41"/>
      <c r="OIS179" s="41"/>
      <c r="OIT179" s="41"/>
      <c r="OIU179" s="41"/>
      <c r="OIV179" s="41"/>
      <c r="OIW179" s="41"/>
      <c r="OIX179" s="41"/>
      <c r="OIY179" s="41"/>
      <c r="OIZ179" s="41"/>
      <c r="OJA179" s="41"/>
      <c r="OJB179" s="41"/>
      <c r="OJC179" s="41"/>
      <c r="OJD179" s="41"/>
      <c r="OJE179" s="41"/>
      <c r="OJF179" s="41"/>
      <c r="OJG179" s="41"/>
      <c r="OJH179" s="41"/>
      <c r="OJI179" s="41"/>
      <c r="OJJ179" s="41"/>
      <c r="OJK179" s="41"/>
      <c r="OJL179" s="41"/>
      <c r="OJM179" s="41"/>
      <c r="OJN179" s="41"/>
      <c r="OJO179" s="41"/>
      <c r="OJP179" s="41"/>
      <c r="OJQ179" s="41"/>
      <c r="OJR179" s="41"/>
      <c r="OJS179" s="41"/>
      <c r="OJT179" s="41"/>
      <c r="OJU179" s="41"/>
      <c r="OJV179" s="41"/>
      <c r="OJW179" s="41"/>
      <c r="OJX179" s="41"/>
      <c r="OJY179" s="41"/>
      <c r="OJZ179" s="41"/>
      <c r="OKA179" s="41"/>
      <c r="OKB179" s="41"/>
      <c r="OKC179" s="41"/>
      <c r="OKD179" s="41"/>
      <c r="OKE179" s="41"/>
      <c r="OKF179" s="41"/>
      <c r="OKG179" s="41"/>
      <c r="OKH179" s="41"/>
      <c r="OKI179" s="41"/>
      <c r="OKJ179" s="41"/>
      <c r="OKK179" s="41"/>
      <c r="OKL179" s="41"/>
      <c r="OKM179" s="41"/>
      <c r="OKN179" s="41"/>
      <c r="OKO179" s="41"/>
      <c r="OKP179" s="41"/>
      <c r="OKQ179" s="41"/>
      <c r="OKR179" s="41"/>
      <c r="OKS179" s="41"/>
      <c r="OKT179" s="41"/>
      <c r="OKU179" s="41"/>
      <c r="OKV179" s="41"/>
      <c r="OKW179" s="41"/>
      <c r="OKX179" s="41"/>
      <c r="OKY179" s="41"/>
      <c r="OKZ179" s="41"/>
      <c r="OLA179" s="41"/>
      <c r="OLB179" s="41"/>
      <c r="OLC179" s="41"/>
      <c r="OLD179" s="41"/>
      <c r="OLE179" s="41"/>
      <c r="OLF179" s="41"/>
      <c r="OLG179" s="41"/>
      <c r="OLH179" s="41"/>
      <c r="OLI179" s="41"/>
      <c r="OLJ179" s="41"/>
      <c r="OLK179" s="41"/>
      <c r="OLL179" s="41"/>
      <c r="OLM179" s="41"/>
      <c r="OLN179" s="41"/>
      <c r="OLO179" s="41"/>
      <c r="OLP179" s="41"/>
      <c r="OLQ179" s="41"/>
      <c r="OLR179" s="41"/>
      <c r="OLS179" s="41"/>
      <c r="OLT179" s="41"/>
      <c r="OLU179" s="41"/>
      <c r="OLV179" s="41"/>
      <c r="OLW179" s="41"/>
      <c r="OLX179" s="41"/>
      <c r="OLY179" s="41"/>
      <c r="OLZ179" s="41"/>
      <c r="OMA179" s="41"/>
      <c r="OMB179" s="41"/>
      <c r="OMC179" s="41"/>
      <c r="OMD179" s="41"/>
      <c r="OME179" s="41"/>
      <c r="OMF179" s="41"/>
      <c r="OMG179" s="41"/>
      <c r="OMH179" s="41"/>
      <c r="OMI179" s="41"/>
      <c r="OMJ179" s="41"/>
      <c r="OMK179" s="41"/>
      <c r="OML179" s="41"/>
      <c r="OMM179" s="41"/>
      <c r="OMN179" s="41"/>
      <c r="OMO179" s="41"/>
      <c r="OMP179" s="41"/>
      <c r="OMQ179" s="41"/>
      <c r="OMR179" s="41"/>
      <c r="OMS179" s="41"/>
      <c r="OMT179" s="41"/>
      <c r="OMU179" s="41"/>
      <c r="OMV179" s="41"/>
      <c r="OMW179" s="41"/>
      <c r="OMX179" s="41"/>
      <c r="OMY179" s="41"/>
      <c r="OMZ179" s="41"/>
      <c r="ONA179" s="41"/>
      <c r="ONB179" s="41"/>
      <c r="ONC179" s="41"/>
      <c r="OND179" s="41"/>
      <c r="ONE179" s="41"/>
      <c r="ONF179" s="41"/>
      <c r="ONG179" s="41"/>
      <c r="ONH179" s="41"/>
      <c r="ONI179" s="41"/>
      <c r="ONJ179" s="41"/>
      <c r="ONK179" s="41"/>
      <c r="ONL179" s="41"/>
      <c r="ONM179" s="41"/>
      <c r="ONN179" s="41"/>
      <c r="ONO179" s="41"/>
      <c r="ONP179" s="41"/>
      <c r="ONQ179" s="41"/>
      <c r="ONR179" s="41"/>
      <c r="ONS179" s="41"/>
      <c r="ONT179" s="41"/>
      <c r="ONU179" s="41"/>
      <c r="ONV179" s="41"/>
      <c r="ONW179" s="41"/>
      <c r="ONX179" s="41"/>
      <c r="ONY179" s="41"/>
      <c r="ONZ179" s="41"/>
      <c r="OOA179" s="41"/>
      <c r="OOB179" s="41"/>
      <c r="OOC179" s="41"/>
      <c r="OOD179" s="41"/>
      <c r="OOE179" s="41"/>
      <c r="OOF179" s="41"/>
      <c r="OOG179" s="41"/>
      <c r="OOH179" s="41"/>
      <c r="OOI179" s="41"/>
      <c r="OOJ179" s="41"/>
      <c r="OOK179" s="41"/>
      <c r="OOL179" s="41"/>
      <c r="OOM179" s="41"/>
      <c r="OON179" s="41"/>
      <c r="OOO179" s="41"/>
      <c r="OOP179" s="41"/>
      <c r="OOQ179" s="41"/>
      <c r="OOR179" s="41"/>
      <c r="OOS179" s="41"/>
      <c r="OOT179" s="41"/>
      <c r="OOU179" s="41"/>
      <c r="OOV179" s="41"/>
      <c r="OOW179" s="41"/>
      <c r="OOX179" s="41"/>
      <c r="OOY179" s="41"/>
      <c r="OOZ179" s="41"/>
      <c r="OPA179" s="41"/>
      <c r="OPB179" s="41"/>
      <c r="OPC179" s="41"/>
      <c r="OPD179" s="41"/>
      <c r="OPE179" s="41"/>
      <c r="OPF179" s="41"/>
      <c r="OPG179" s="41"/>
      <c r="OPH179" s="41"/>
      <c r="OPI179" s="41"/>
      <c r="OPJ179" s="41"/>
      <c r="OPK179" s="41"/>
      <c r="OPL179" s="41"/>
      <c r="OPM179" s="41"/>
      <c r="OPN179" s="41"/>
      <c r="OPO179" s="41"/>
      <c r="OPP179" s="41"/>
      <c r="OPQ179" s="41"/>
      <c r="OPR179" s="41"/>
      <c r="OPS179" s="41"/>
      <c r="OPT179" s="41"/>
      <c r="OPU179" s="41"/>
      <c r="OPV179" s="41"/>
      <c r="OPW179" s="41"/>
      <c r="OPX179" s="41"/>
      <c r="OPY179" s="41"/>
      <c r="OPZ179" s="41"/>
      <c r="OQA179" s="41"/>
      <c r="OQB179" s="41"/>
      <c r="OQC179" s="41"/>
      <c r="OQD179" s="41"/>
      <c r="OQE179" s="41"/>
      <c r="OQF179" s="41"/>
      <c r="OQG179" s="41"/>
      <c r="OQH179" s="41"/>
      <c r="OQI179" s="41"/>
      <c r="OQJ179" s="41"/>
      <c r="OQK179" s="41"/>
      <c r="OQL179" s="41"/>
      <c r="OQM179" s="41"/>
      <c r="OQN179" s="41"/>
      <c r="OQO179" s="41"/>
      <c r="OQP179" s="41"/>
      <c r="OQQ179" s="41"/>
      <c r="OQR179" s="41"/>
      <c r="OQS179" s="41"/>
      <c r="OQT179" s="41"/>
      <c r="OQU179" s="41"/>
      <c r="OQV179" s="41"/>
      <c r="OQW179" s="41"/>
      <c r="OQX179" s="41"/>
      <c r="OQY179" s="41"/>
      <c r="OQZ179" s="41"/>
      <c r="ORA179" s="41"/>
      <c r="ORB179" s="41"/>
      <c r="ORC179" s="41"/>
      <c r="ORD179" s="41"/>
      <c r="ORE179" s="41"/>
      <c r="ORF179" s="41"/>
      <c r="ORG179" s="41"/>
      <c r="ORH179" s="41"/>
      <c r="ORI179" s="41"/>
      <c r="ORJ179" s="41"/>
      <c r="ORK179" s="41"/>
      <c r="ORL179" s="41"/>
      <c r="ORM179" s="41"/>
      <c r="ORN179" s="41"/>
      <c r="ORO179" s="41"/>
      <c r="ORP179" s="41"/>
      <c r="ORQ179" s="41"/>
      <c r="ORR179" s="41"/>
      <c r="ORS179" s="41"/>
      <c r="ORT179" s="41"/>
      <c r="ORU179" s="41"/>
      <c r="ORV179" s="41"/>
      <c r="ORW179" s="41"/>
      <c r="ORX179" s="41"/>
      <c r="ORY179" s="41"/>
      <c r="ORZ179" s="41"/>
      <c r="OSA179" s="41"/>
      <c r="OSB179" s="41"/>
      <c r="OSC179" s="41"/>
      <c r="OSD179" s="41"/>
      <c r="OSE179" s="41"/>
      <c r="OSF179" s="41"/>
      <c r="OSG179" s="41"/>
      <c r="OSH179" s="41"/>
      <c r="OSI179" s="41"/>
      <c r="OSJ179" s="41"/>
      <c r="OSK179" s="41"/>
      <c r="OSL179" s="41"/>
      <c r="OSM179" s="41"/>
      <c r="OSN179" s="41"/>
      <c r="OSO179" s="41"/>
      <c r="OSP179" s="41"/>
      <c r="OSQ179" s="41"/>
      <c r="OSR179" s="41"/>
      <c r="OSS179" s="41"/>
      <c r="OST179" s="41"/>
      <c r="OSU179" s="41"/>
      <c r="OSV179" s="41"/>
      <c r="OSW179" s="41"/>
      <c r="OSX179" s="41"/>
      <c r="OSY179" s="41"/>
      <c r="OSZ179" s="41"/>
      <c r="OTA179" s="41"/>
      <c r="OTB179" s="41"/>
      <c r="OTC179" s="41"/>
      <c r="OTD179" s="41"/>
      <c r="OTE179" s="41"/>
      <c r="OTF179" s="41"/>
      <c r="OTG179" s="41"/>
      <c r="OTH179" s="41"/>
      <c r="OTI179" s="41"/>
      <c r="OTJ179" s="41"/>
      <c r="OTK179" s="41"/>
      <c r="OTL179" s="41"/>
      <c r="OTM179" s="41"/>
      <c r="OTN179" s="41"/>
      <c r="OTO179" s="41"/>
      <c r="OTP179" s="41"/>
      <c r="OTQ179" s="41"/>
      <c r="OTR179" s="41"/>
      <c r="OTS179" s="41"/>
      <c r="OTT179" s="41"/>
      <c r="OTU179" s="41"/>
      <c r="OTV179" s="41"/>
      <c r="OTW179" s="41"/>
      <c r="OTX179" s="41"/>
      <c r="OTY179" s="41"/>
      <c r="OTZ179" s="41"/>
      <c r="OUA179" s="41"/>
      <c r="OUB179" s="41"/>
      <c r="OUC179" s="41"/>
      <c r="OUD179" s="41"/>
      <c r="OUE179" s="41"/>
      <c r="OUF179" s="41"/>
      <c r="OUG179" s="41"/>
      <c r="OUH179" s="41"/>
      <c r="OUI179" s="41"/>
      <c r="OUJ179" s="41"/>
      <c r="OUK179" s="41"/>
      <c r="OUL179" s="41"/>
      <c r="OUM179" s="41"/>
      <c r="OUN179" s="41"/>
      <c r="OUO179" s="41"/>
      <c r="OUP179" s="41"/>
      <c r="OUQ179" s="41"/>
      <c r="OUR179" s="41"/>
      <c r="OUS179" s="41"/>
      <c r="OUT179" s="41"/>
      <c r="OUU179" s="41"/>
      <c r="OUV179" s="41"/>
      <c r="OUW179" s="41"/>
      <c r="OUX179" s="41"/>
      <c r="OUY179" s="41"/>
      <c r="OUZ179" s="41"/>
      <c r="OVA179" s="41"/>
      <c r="OVB179" s="41"/>
      <c r="OVC179" s="41"/>
      <c r="OVD179" s="41"/>
      <c r="OVE179" s="41"/>
      <c r="OVF179" s="41"/>
      <c r="OVG179" s="41"/>
      <c r="OVH179" s="41"/>
      <c r="OVI179" s="41"/>
      <c r="OVJ179" s="41"/>
      <c r="OVK179" s="41"/>
      <c r="OVL179" s="41"/>
      <c r="OVM179" s="41"/>
      <c r="OVN179" s="41"/>
      <c r="OVO179" s="41"/>
      <c r="OVP179" s="41"/>
      <c r="OVQ179" s="41"/>
      <c r="OVR179" s="41"/>
      <c r="OVS179" s="41"/>
      <c r="OVT179" s="41"/>
      <c r="OVU179" s="41"/>
      <c r="OVV179" s="41"/>
      <c r="OVW179" s="41"/>
      <c r="OVX179" s="41"/>
      <c r="OVY179" s="41"/>
      <c r="OVZ179" s="41"/>
      <c r="OWA179" s="41"/>
      <c r="OWB179" s="41"/>
      <c r="OWC179" s="41"/>
      <c r="OWD179" s="41"/>
      <c r="OWE179" s="41"/>
      <c r="OWF179" s="41"/>
      <c r="OWG179" s="41"/>
      <c r="OWH179" s="41"/>
      <c r="OWI179" s="41"/>
      <c r="OWJ179" s="41"/>
      <c r="OWK179" s="41"/>
      <c r="OWL179" s="41"/>
      <c r="OWM179" s="41"/>
      <c r="OWN179" s="41"/>
      <c r="OWO179" s="41"/>
      <c r="OWP179" s="41"/>
      <c r="OWQ179" s="41"/>
      <c r="OWR179" s="41"/>
      <c r="OWS179" s="41"/>
      <c r="OWT179" s="41"/>
      <c r="OWU179" s="41"/>
      <c r="OWV179" s="41"/>
      <c r="OWW179" s="41"/>
      <c r="OWX179" s="41"/>
      <c r="OWY179" s="41"/>
      <c r="OWZ179" s="41"/>
      <c r="OXA179" s="41"/>
      <c r="OXB179" s="41"/>
      <c r="OXC179" s="41"/>
      <c r="OXD179" s="41"/>
      <c r="OXE179" s="41"/>
      <c r="OXF179" s="41"/>
      <c r="OXG179" s="41"/>
      <c r="OXH179" s="41"/>
      <c r="OXI179" s="41"/>
      <c r="OXJ179" s="41"/>
      <c r="OXK179" s="41"/>
      <c r="OXL179" s="41"/>
      <c r="OXM179" s="41"/>
      <c r="OXN179" s="41"/>
      <c r="OXO179" s="41"/>
      <c r="OXP179" s="41"/>
      <c r="OXQ179" s="41"/>
      <c r="OXR179" s="41"/>
      <c r="OXS179" s="41"/>
      <c r="OXT179" s="41"/>
      <c r="OXU179" s="41"/>
      <c r="OXV179" s="41"/>
      <c r="OXW179" s="41"/>
      <c r="OXX179" s="41"/>
      <c r="OXY179" s="41"/>
      <c r="OXZ179" s="41"/>
      <c r="OYA179" s="41"/>
      <c r="OYB179" s="41"/>
      <c r="OYC179" s="41"/>
      <c r="OYD179" s="41"/>
      <c r="OYE179" s="41"/>
      <c r="OYF179" s="41"/>
      <c r="OYG179" s="41"/>
      <c r="OYH179" s="41"/>
      <c r="OYI179" s="41"/>
      <c r="OYJ179" s="41"/>
      <c r="OYK179" s="41"/>
      <c r="OYL179" s="41"/>
      <c r="OYM179" s="41"/>
      <c r="OYN179" s="41"/>
      <c r="OYO179" s="41"/>
      <c r="OYP179" s="41"/>
      <c r="OYQ179" s="41"/>
      <c r="OYR179" s="41"/>
      <c r="OYS179" s="41"/>
      <c r="OYT179" s="41"/>
      <c r="OYU179" s="41"/>
      <c r="OYV179" s="41"/>
      <c r="OYW179" s="41"/>
      <c r="OYX179" s="41"/>
      <c r="OYY179" s="41"/>
      <c r="OYZ179" s="41"/>
      <c r="OZA179" s="41"/>
      <c r="OZB179" s="41"/>
      <c r="OZC179" s="41"/>
      <c r="OZD179" s="41"/>
      <c r="OZE179" s="41"/>
      <c r="OZF179" s="41"/>
      <c r="OZG179" s="41"/>
      <c r="OZH179" s="41"/>
      <c r="OZI179" s="41"/>
      <c r="OZJ179" s="41"/>
      <c r="OZK179" s="41"/>
      <c r="OZL179" s="41"/>
      <c r="OZM179" s="41"/>
      <c r="OZN179" s="41"/>
      <c r="OZO179" s="41"/>
      <c r="OZP179" s="41"/>
      <c r="OZQ179" s="41"/>
      <c r="OZR179" s="41"/>
      <c r="OZS179" s="41"/>
      <c r="OZT179" s="41"/>
      <c r="OZU179" s="41"/>
      <c r="OZV179" s="41"/>
      <c r="OZW179" s="41"/>
      <c r="OZX179" s="41"/>
      <c r="OZY179" s="41"/>
      <c r="OZZ179" s="41"/>
      <c r="PAA179" s="41"/>
      <c r="PAB179" s="41"/>
      <c r="PAC179" s="41"/>
      <c r="PAD179" s="41"/>
      <c r="PAE179" s="41"/>
      <c r="PAF179" s="41"/>
      <c r="PAG179" s="41"/>
      <c r="PAH179" s="41"/>
      <c r="PAI179" s="41"/>
      <c r="PAJ179" s="41"/>
      <c r="PAK179" s="41"/>
      <c r="PAL179" s="41"/>
      <c r="PAM179" s="41"/>
      <c r="PAN179" s="41"/>
      <c r="PAO179" s="41"/>
      <c r="PAP179" s="41"/>
      <c r="PAQ179" s="41"/>
      <c r="PAR179" s="41"/>
      <c r="PAS179" s="41"/>
      <c r="PAT179" s="41"/>
      <c r="PAU179" s="41"/>
      <c r="PAV179" s="41"/>
      <c r="PAW179" s="41"/>
      <c r="PAX179" s="41"/>
      <c r="PAY179" s="41"/>
      <c r="PAZ179" s="41"/>
      <c r="PBA179" s="41"/>
      <c r="PBB179" s="41"/>
      <c r="PBC179" s="41"/>
      <c r="PBD179" s="41"/>
      <c r="PBE179" s="41"/>
      <c r="PBF179" s="41"/>
      <c r="PBG179" s="41"/>
      <c r="PBH179" s="41"/>
      <c r="PBI179" s="41"/>
      <c r="PBJ179" s="41"/>
      <c r="PBK179" s="41"/>
      <c r="PBL179" s="41"/>
      <c r="PBM179" s="41"/>
      <c r="PBN179" s="41"/>
      <c r="PBO179" s="41"/>
      <c r="PBP179" s="41"/>
      <c r="PBQ179" s="41"/>
      <c r="PBR179" s="41"/>
      <c r="PBS179" s="41"/>
      <c r="PBT179" s="41"/>
      <c r="PBU179" s="41"/>
      <c r="PBV179" s="41"/>
      <c r="PBW179" s="41"/>
      <c r="PBX179" s="41"/>
      <c r="PBY179" s="41"/>
      <c r="PBZ179" s="41"/>
      <c r="PCA179" s="41"/>
      <c r="PCB179" s="41"/>
      <c r="PCC179" s="41"/>
      <c r="PCD179" s="41"/>
      <c r="PCE179" s="41"/>
      <c r="PCF179" s="41"/>
      <c r="PCG179" s="41"/>
      <c r="PCH179" s="41"/>
      <c r="PCI179" s="41"/>
      <c r="PCJ179" s="41"/>
      <c r="PCK179" s="41"/>
      <c r="PCL179" s="41"/>
      <c r="PCM179" s="41"/>
      <c r="PCN179" s="41"/>
      <c r="PCO179" s="41"/>
      <c r="PCP179" s="41"/>
      <c r="PCQ179" s="41"/>
      <c r="PCR179" s="41"/>
      <c r="PCS179" s="41"/>
      <c r="PCT179" s="41"/>
      <c r="PCU179" s="41"/>
      <c r="PCV179" s="41"/>
      <c r="PCW179" s="41"/>
      <c r="PCX179" s="41"/>
      <c r="PCY179" s="41"/>
      <c r="PCZ179" s="41"/>
      <c r="PDA179" s="41"/>
      <c r="PDB179" s="41"/>
      <c r="PDC179" s="41"/>
      <c r="PDD179" s="41"/>
      <c r="PDE179" s="41"/>
      <c r="PDF179" s="41"/>
      <c r="PDG179" s="41"/>
      <c r="PDH179" s="41"/>
      <c r="PDI179" s="41"/>
      <c r="PDJ179" s="41"/>
      <c r="PDK179" s="41"/>
      <c r="PDL179" s="41"/>
      <c r="PDM179" s="41"/>
      <c r="PDN179" s="41"/>
      <c r="PDO179" s="41"/>
      <c r="PDP179" s="41"/>
      <c r="PDQ179" s="41"/>
      <c r="PDR179" s="41"/>
      <c r="PDS179" s="41"/>
      <c r="PDT179" s="41"/>
      <c r="PDU179" s="41"/>
      <c r="PDV179" s="41"/>
      <c r="PDW179" s="41"/>
      <c r="PDX179" s="41"/>
      <c r="PDY179" s="41"/>
      <c r="PDZ179" s="41"/>
      <c r="PEA179" s="41"/>
      <c r="PEB179" s="41"/>
      <c r="PEC179" s="41"/>
      <c r="PED179" s="41"/>
      <c r="PEE179" s="41"/>
      <c r="PEF179" s="41"/>
      <c r="PEG179" s="41"/>
      <c r="PEH179" s="41"/>
      <c r="PEI179" s="41"/>
      <c r="PEJ179" s="41"/>
      <c r="PEK179" s="41"/>
      <c r="PEL179" s="41"/>
      <c r="PEM179" s="41"/>
      <c r="PEN179" s="41"/>
      <c r="PEO179" s="41"/>
      <c r="PEP179" s="41"/>
      <c r="PEQ179" s="41"/>
      <c r="PER179" s="41"/>
      <c r="PES179" s="41"/>
      <c r="PET179" s="41"/>
      <c r="PEU179" s="41"/>
      <c r="PEV179" s="41"/>
      <c r="PEW179" s="41"/>
      <c r="PEX179" s="41"/>
      <c r="PEY179" s="41"/>
      <c r="PEZ179" s="41"/>
      <c r="PFA179" s="41"/>
      <c r="PFB179" s="41"/>
      <c r="PFC179" s="41"/>
      <c r="PFD179" s="41"/>
      <c r="PFE179" s="41"/>
      <c r="PFF179" s="41"/>
      <c r="PFG179" s="41"/>
      <c r="PFH179" s="41"/>
      <c r="PFI179" s="41"/>
      <c r="PFJ179" s="41"/>
      <c r="PFK179" s="41"/>
      <c r="PFL179" s="41"/>
      <c r="PFM179" s="41"/>
      <c r="PFN179" s="41"/>
      <c r="PFO179" s="41"/>
      <c r="PFP179" s="41"/>
      <c r="PFQ179" s="41"/>
      <c r="PFR179" s="41"/>
      <c r="PFS179" s="41"/>
      <c r="PFT179" s="41"/>
      <c r="PFU179" s="41"/>
      <c r="PFV179" s="41"/>
      <c r="PFW179" s="41"/>
      <c r="PFX179" s="41"/>
      <c r="PFY179" s="41"/>
      <c r="PFZ179" s="41"/>
      <c r="PGA179" s="41"/>
      <c r="PGB179" s="41"/>
      <c r="PGC179" s="41"/>
      <c r="PGD179" s="41"/>
      <c r="PGE179" s="41"/>
      <c r="PGF179" s="41"/>
      <c r="PGG179" s="41"/>
      <c r="PGH179" s="41"/>
      <c r="PGI179" s="41"/>
      <c r="PGJ179" s="41"/>
      <c r="PGK179" s="41"/>
      <c r="PGL179" s="41"/>
      <c r="PGM179" s="41"/>
      <c r="PGN179" s="41"/>
      <c r="PGO179" s="41"/>
      <c r="PGP179" s="41"/>
      <c r="PGQ179" s="41"/>
      <c r="PGR179" s="41"/>
      <c r="PGS179" s="41"/>
      <c r="PGT179" s="41"/>
      <c r="PGU179" s="41"/>
      <c r="PGV179" s="41"/>
      <c r="PGW179" s="41"/>
      <c r="PGX179" s="41"/>
      <c r="PGY179" s="41"/>
      <c r="PGZ179" s="41"/>
      <c r="PHA179" s="41"/>
      <c r="PHB179" s="41"/>
      <c r="PHC179" s="41"/>
      <c r="PHD179" s="41"/>
      <c r="PHE179" s="41"/>
      <c r="PHF179" s="41"/>
      <c r="PHG179" s="41"/>
      <c r="PHH179" s="41"/>
      <c r="PHI179" s="41"/>
      <c r="PHJ179" s="41"/>
      <c r="PHK179" s="41"/>
      <c r="PHL179" s="41"/>
      <c r="PHM179" s="41"/>
      <c r="PHN179" s="41"/>
      <c r="PHO179" s="41"/>
      <c r="PHP179" s="41"/>
      <c r="PHQ179" s="41"/>
      <c r="PHR179" s="41"/>
      <c r="PHS179" s="41"/>
      <c r="PHT179" s="41"/>
      <c r="PHU179" s="41"/>
      <c r="PHV179" s="41"/>
      <c r="PHW179" s="41"/>
      <c r="PHX179" s="41"/>
      <c r="PHY179" s="41"/>
      <c r="PHZ179" s="41"/>
      <c r="PIA179" s="41"/>
      <c r="PIB179" s="41"/>
      <c r="PIC179" s="41"/>
      <c r="PID179" s="41"/>
      <c r="PIE179" s="41"/>
      <c r="PIF179" s="41"/>
      <c r="PIG179" s="41"/>
      <c r="PIH179" s="41"/>
      <c r="PII179" s="41"/>
      <c r="PIJ179" s="41"/>
      <c r="PIK179" s="41"/>
      <c r="PIL179" s="41"/>
      <c r="PIM179" s="41"/>
      <c r="PIN179" s="41"/>
      <c r="PIO179" s="41"/>
      <c r="PIP179" s="41"/>
      <c r="PIQ179" s="41"/>
      <c r="PIR179" s="41"/>
      <c r="PIS179" s="41"/>
      <c r="PIT179" s="41"/>
      <c r="PIU179" s="41"/>
      <c r="PIV179" s="41"/>
      <c r="PIW179" s="41"/>
      <c r="PIX179" s="41"/>
      <c r="PIY179" s="41"/>
      <c r="PIZ179" s="41"/>
      <c r="PJA179" s="41"/>
      <c r="PJB179" s="41"/>
      <c r="PJC179" s="41"/>
      <c r="PJD179" s="41"/>
      <c r="PJE179" s="41"/>
      <c r="PJF179" s="41"/>
      <c r="PJG179" s="41"/>
      <c r="PJH179" s="41"/>
      <c r="PJI179" s="41"/>
      <c r="PJJ179" s="41"/>
      <c r="PJK179" s="41"/>
      <c r="PJL179" s="41"/>
      <c r="PJM179" s="41"/>
      <c r="PJN179" s="41"/>
      <c r="PJO179" s="41"/>
      <c r="PJP179" s="41"/>
      <c r="PJQ179" s="41"/>
      <c r="PJR179" s="41"/>
      <c r="PJS179" s="41"/>
      <c r="PJT179" s="41"/>
      <c r="PJU179" s="41"/>
      <c r="PJV179" s="41"/>
      <c r="PJW179" s="41"/>
      <c r="PJX179" s="41"/>
      <c r="PJY179" s="41"/>
      <c r="PJZ179" s="41"/>
      <c r="PKA179" s="41"/>
      <c r="PKB179" s="41"/>
      <c r="PKC179" s="41"/>
      <c r="PKD179" s="41"/>
      <c r="PKE179" s="41"/>
      <c r="PKF179" s="41"/>
      <c r="PKG179" s="41"/>
      <c r="PKH179" s="41"/>
      <c r="PKI179" s="41"/>
      <c r="PKJ179" s="41"/>
      <c r="PKK179" s="41"/>
      <c r="PKL179" s="41"/>
      <c r="PKM179" s="41"/>
      <c r="PKN179" s="41"/>
      <c r="PKO179" s="41"/>
      <c r="PKP179" s="41"/>
      <c r="PKQ179" s="41"/>
      <c r="PKR179" s="41"/>
      <c r="PKS179" s="41"/>
      <c r="PKT179" s="41"/>
      <c r="PKU179" s="41"/>
      <c r="PKV179" s="41"/>
      <c r="PKW179" s="41"/>
      <c r="PKX179" s="41"/>
      <c r="PKY179" s="41"/>
      <c r="PKZ179" s="41"/>
      <c r="PLA179" s="41"/>
      <c r="PLB179" s="41"/>
      <c r="PLC179" s="41"/>
      <c r="PLD179" s="41"/>
      <c r="PLE179" s="41"/>
      <c r="PLF179" s="41"/>
      <c r="PLG179" s="41"/>
      <c r="PLH179" s="41"/>
      <c r="PLI179" s="41"/>
      <c r="PLJ179" s="41"/>
      <c r="PLK179" s="41"/>
      <c r="PLL179" s="41"/>
      <c r="PLM179" s="41"/>
      <c r="PLN179" s="41"/>
      <c r="PLO179" s="41"/>
      <c r="PLP179" s="41"/>
      <c r="PLQ179" s="41"/>
      <c r="PLR179" s="41"/>
      <c r="PLS179" s="41"/>
      <c r="PLT179" s="41"/>
      <c r="PLU179" s="41"/>
      <c r="PLV179" s="41"/>
      <c r="PLW179" s="41"/>
      <c r="PLX179" s="41"/>
      <c r="PLY179" s="41"/>
      <c r="PLZ179" s="41"/>
      <c r="PMA179" s="41"/>
      <c r="PMB179" s="41"/>
      <c r="PMC179" s="41"/>
      <c r="PMD179" s="41"/>
      <c r="PME179" s="41"/>
      <c r="PMF179" s="41"/>
      <c r="PMG179" s="41"/>
      <c r="PMH179" s="41"/>
      <c r="PMI179" s="41"/>
      <c r="PMJ179" s="41"/>
      <c r="PMK179" s="41"/>
      <c r="PML179" s="41"/>
      <c r="PMM179" s="41"/>
      <c r="PMN179" s="41"/>
      <c r="PMO179" s="41"/>
      <c r="PMP179" s="41"/>
      <c r="PMQ179" s="41"/>
      <c r="PMR179" s="41"/>
      <c r="PMS179" s="41"/>
      <c r="PMT179" s="41"/>
      <c r="PMU179" s="41"/>
      <c r="PMV179" s="41"/>
      <c r="PMW179" s="41"/>
      <c r="PMX179" s="41"/>
      <c r="PMY179" s="41"/>
      <c r="PMZ179" s="41"/>
      <c r="PNA179" s="41"/>
      <c r="PNB179" s="41"/>
      <c r="PNC179" s="41"/>
      <c r="PND179" s="41"/>
      <c r="PNE179" s="41"/>
      <c r="PNF179" s="41"/>
      <c r="PNG179" s="41"/>
      <c r="PNH179" s="41"/>
      <c r="PNI179" s="41"/>
      <c r="PNJ179" s="41"/>
      <c r="PNK179" s="41"/>
      <c r="PNL179" s="41"/>
      <c r="PNM179" s="41"/>
      <c r="PNN179" s="41"/>
      <c r="PNO179" s="41"/>
      <c r="PNP179" s="41"/>
      <c r="PNQ179" s="41"/>
      <c r="PNR179" s="41"/>
      <c r="PNS179" s="41"/>
      <c r="PNT179" s="41"/>
      <c r="PNU179" s="41"/>
      <c r="PNV179" s="41"/>
      <c r="PNW179" s="41"/>
      <c r="PNX179" s="41"/>
      <c r="PNY179" s="41"/>
      <c r="PNZ179" s="41"/>
      <c r="POA179" s="41"/>
      <c r="POB179" s="41"/>
      <c r="POC179" s="41"/>
      <c r="POD179" s="41"/>
      <c r="POE179" s="41"/>
      <c r="POF179" s="41"/>
      <c r="POG179" s="41"/>
      <c r="POH179" s="41"/>
      <c r="POI179" s="41"/>
      <c r="POJ179" s="41"/>
      <c r="POK179" s="41"/>
      <c r="POL179" s="41"/>
      <c r="POM179" s="41"/>
      <c r="PON179" s="41"/>
      <c r="POO179" s="41"/>
      <c r="POP179" s="41"/>
      <c r="POQ179" s="41"/>
      <c r="POR179" s="41"/>
      <c r="POS179" s="41"/>
      <c r="POT179" s="41"/>
      <c r="POU179" s="41"/>
      <c r="POV179" s="41"/>
      <c r="POW179" s="41"/>
      <c r="POX179" s="41"/>
      <c r="POY179" s="41"/>
      <c r="POZ179" s="41"/>
      <c r="PPA179" s="41"/>
      <c r="PPB179" s="41"/>
      <c r="PPC179" s="41"/>
      <c r="PPD179" s="41"/>
      <c r="PPE179" s="41"/>
      <c r="PPF179" s="41"/>
      <c r="PPG179" s="41"/>
      <c r="PPH179" s="41"/>
      <c r="PPI179" s="41"/>
      <c r="PPJ179" s="41"/>
      <c r="PPK179" s="41"/>
      <c r="PPL179" s="41"/>
      <c r="PPM179" s="41"/>
      <c r="PPN179" s="41"/>
      <c r="PPO179" s="41"/>
      <c r="PPP179" s="41"/>
      <c r="PPQ179" s="41"/>
      <c r="PPR179" s="41"/>
      <c r="PPS179" s="41"/>
      <c r="PPT179" s="41"/>
      <c r="PPU179" s="41"/>
      <c r="PPV179" s="41"/>
      <c r="PPW179" s="41"/>
      <c r="PPX179" s="41"/>
      <c r="PPY179" s="41"/>
      <c r="PPZ179" s="41"/>
      <c r="PQA179" s="41"/>
      <c r="PQB179" s="41"/>
      <c r="PQC179" s="41"/>
      <c r="PQD179" s="41"/>
      <c r="PQE179" s="41"/>
      <c r="PQF179" s="41"/>
      <c r="PQG179" s="41"/>
      <c r="PQH179" s="41"/>
      <c r="PQI179" s="41"/>
      <c r="PQJ179" s="41"/>
      <c r="PQK179" s="41"/>
      <c r="PQL179" s="41"/>
      <c r="PQM179" s="41"/>
      <c r="PQN179" s="41"/>
      <c r="PQO179" s="41"/>
      <c r="PQP179" s="41"/>
      <c r="PQQ179" s="41"/>
      <c r="PQR179" s="41"/>
      <c r="PQS179" s="41"/>
      <c r="PQT179" s="41"/>
      <c r="PQU179" s="41"/>
      <c r="PQV179" s="41"/>
      <c r="PQW179" s="41"/>
      <c r="PQX179" s="41"/>
      <c r="PQY179" s="41"/>
      <c r="PQZ179" s="41"/>
      <c r="PRA179" s="41"/>
      <c r="PRB179" s="41"/>
      <c r="PRC179" s="41"/>
      <c r="PRD179" s="41"/>
      <c r="PRE179" s="41"/>
      <c r="PRF179" s="41"/>
      <c r="PRG179" s="41"/>
      <c r="PRH179" s="41"/>
      <c r="PRI179" s="41"/>
      <c r="PRJ179" s="41"/>
      <c r="PRK179" s="41"/>
      <c r="PRL179" s="41"/>
      <c r="PRM179" s="41"/>
      <c r="PRN179" s="41"/>
      <c r="PRO179" s="41"/>
      <c r="PRP179" s="41"/>
      <c r="PRQ179" s="41"/>
      <c r="PRR179" s="41"/>
      <c r="PRS179" s="41"/>
      <c r="PRT179" s="41"/>
      <c r="PRU179" s="41"/>
      <c r="PRV179" s="41"/>
      <c r="PRW179" s="41"/>
      <c r="PRX179" s="41"/>
      <c r="PRY179" s="41"/>
      <c r="PRZ179" s="41"/>
      <c r="PSA179" s="41"/>
      <c r="PSB179" s="41"/>
      <c r="PSC179" s="41"/>
      <c r="PSD179" s="41"/>
      <c r="PSE179" s="41"/>
      <c r="PSF179" s="41"/>
      <c r="PSG179" s="41"/>
      <c r="PSH179" s="41"/>
      <c r="PSI179" s="41"/>
      <c r="PSJ179" s="41"/>
      <c r="PSK179" s="41"/>
      <c r="PSL179" s="41"/>
      <c r="PSM179" s="41"/>
      <c r="PSN179" s="41"/>
      <c r="PSO179" s="41"/>
      <c r="PSP179" s="41"/>
      <c r="PSQ179" s="41"/>
      <c r="PSR179" s="41"/>
      <c r="PSS179" s="41"/>
      <c r="PST179" s="41"/>
      <c r="PSU179" s="41"/>
      <c r="PSV179" s="41"/>
      <c r="PSW179" s="41"/>
      <c r="PSX179" s="41"/>
      <c r="PSY179" s="41"/>
      <c r="PSZ179" s="41"/>
      <c r="PTA179" s="41"/>
      <c r="PTB179" s="41"/>
      <c r="PTC179" s="41"/>
      <c r="PTD179" s="41"/>
      <c r="PTE179" s="41"/>
      <c r="PTF179" s="41"/>
      <c r="PTG179" s="41"/>
      <c r="PTH179" s="41"/>
      <c r="PTI179" s="41"/>
      <c r="PTJ179" s="41"/>
      <c r="PTK179" s="41"/>
      <c r="PTL179" s="41"/>
      <c r="PTM179" s="41"/>
      <c r="PTN179" s="41"/>
      <c r="PTO179" s="41"/>
      <c r="PTP179" s="41"/>
      <c r="PTQ179" s="41"/>
      <c r="PTR179" s="41"/>
      <c r="PTS179" s="41"/>
      <c r="PTT179" s="41"/>
      <c r="PTU179" s="41"/>
      <c r="PTV179" s="41"/>
      <c r="PTW179" s="41"/>
      <c r="PTX179" s="41"/>
      <c r="PTY179" s="41"/>
      <c r="PTZ179" s="41"/>
      <c r="PUA179" s="41"/>
      <c r="PUB179" s="41"/>
      <c r="PUC179" s="41"/>
      <c r="PUD179" s="41"/>
      <c r="PUE179" s="41"/>
      <c r="PUF179" s="41"/>
      <c r="PUG179" s="41"/>
      <c r="PUH179" s="41"/>
      <c r="PUI179" s="41"/>
      <c r="PUJ179" s="41"/>
      <c r="PUK179" s="41"/>
      <c r="PUL179" s="41"/>
      <c r="PUM179" s="41"/>
      <c r="PUN179" s="41"/>
      <c r="PUO179" s="41"/>
      <c r="PUP179" s="41"/>
      <c r="PUQ179" s="41"/>
      <c r="PUR179" s="41"/>
      <c r="PUS179" s="41"/>
      <c r="PUT179" s="41"/>
      <c r="PUU179" s="41"/>
      <c r="PUV179" s="41"/>
      <c r="PUW179" s="41"/>
      <c r="PUX179" s="41"/>
      <c r="PUY179" s="41"/>
      <c r="PUZ179" s="41"/>
      <c r="PVA179" s="41"/>
      <c r="PVB179" s="41"/>
      <c r="PVC179" s="41"/>
      <c r="PVD179" s="41"/>
      <c r="PVE179" s="41"/>
      <c r="PVF179" s="41"/>
      <c r="PVG179" s="41"/>
      <c r="PVH179" s="41"/>
      <c r="PVI179" s="41"/>
      <c r="PVJ179" s="41"/>
      <c r="PVK179" s="41"/>
      <c r="PVL179" s="41"/>
      <c r="PVM179" s="41"/>
      <c r="PVN179" s="41"/>
      <c r="PVO179" s="41"/>
      <c r="PVP179" s="41"/>
      <c r="PVQ179" s="41"/>
      <c r="PVR179" s="41"/>
      <c r="PVS179" s="41"/>
      <c r="PVT179" s="41"/>
      <c r="PVU179" s="41"/>
      <c r="PVV179" s="41"/>
      <c r="PVW179" s="41"/>
      <c r="PVX179" s="41"/>
      <c r="PVY179" s="41"/>
      <c r="PVZ179" s="41"/>
      <c r="PWA179" s="41"/>
      <c r="PWB179" s="41"/>
      <c r="PWC179" s="41"/>
      <c r="PWD179" s="41"/>
      <c r="PWE179" s="41"/>
      <c r="PWF179" s="41"/>
      <c r="PWG179" s="41"/>
      <c r="PWH179" s="41"/>
      <c r="PWI179" s="41"/>
      <c r="PWJ179" s="41"/>
      <c r="PWK179" s="41"/>
      <c r="PWL179" s="41"/>
      <c r="PWM179" s="41"/>
      <c r="PWN179" s="41"/>
      <c r="PWO179" s="41"/>
      <c r="PWP179" s="41"/>
      <c r="PWQ179" s="41"/>
      <c r="PWR179" s="41"/>
      <c r="PWS179" s="41"/>
      <c r="PWT179" s="41"/>
      <c r="PWU179" s="41"/>
      <c r="PWV179" s="41"/>
      <c r="PWW179" s="41"/>
      <c r="PWX179" s="41"/>
      <c r="PWY179" s="41"/>
      <c r="PWZ179" s="41"/>
      <c r="PXA179" s="41"/>
      <c r="PXB179" s="41"/>
      <c r="PXC179" s="41"/>
      <c r="PXD179" s="41"/>
      <c r="PXE179" s="41"/>
      <c r="PXF179" s="41"/>
      <c r="PXG179" s="41"/>
      <c r="PXH179" s="41"/>
      <c r="PXI179" s="41"/>
      <c r="PXJ179" s="41"/>
      <c r="PXK179" s="41"/>
      <c r="PXL179" s="41"/>
      <c r="PXM179" s="41"/>
      <c r="PXN179" s="41"/>
      <c r="PXO179" s="41"/>
      <c r="PXP179" s="41"/>
      <c r="PXQ179" s="41"/>
      <c r="PXR179" s="41"/>
      <c r="PXS179" s="41"/>
      <c r="PXT179" s="41"/>
      <c r="PXU179" s="41"/>
      <c r="PXV179" s="41"/>
      <c r="PXW179" s="41"/>
      <c r="PXX179" s="41"/>
      <c r="PXY179" s="41"/>
      <c r="PXZ179" s="41"/>
      <c r="PYA179" s="41"/>
      <c r="PYB179" s="41"/>
      <c r="PYC179" s="41"/>
      <c r="PYD179" s="41"/>
      <c r="PYE179" s="41"/>
      <c r="PYF179" s="41"/>
      <c r="PYG179" s="41"/>
      <c r="PYH179" s="41"/>
      <c r="PYI179" s="41"/>
      <c r="PYJ179" s="41"/>
      <c r="PYK179" s="41"/>
      <c r="PYL179" s="41"/>
      <c r="PYM179" s="41"/>
      <c r="PYN179" s="41"/>
      <c r="PYO179" s="41"/>
      <c r="PYP179" s="41"/>
      <c r="PYQ179" s="41"/>
      <c r="PYR179" s="41"/>
      <c r="PYS179" s="41"/>
      <c r="PYT179" s="41"/>
      <c r="PYU179" s="41"/>
      <c r="PYV179" s="41"/>
      <c r="PYW179" s="41"/>
      <c r="PYX179" s="41"/>
      <c r="PYY179" s="41"/>
      <c r="PYZ179" s="41"/>
      <c r="PZA179" s="41"/>
      <c r="PZB179" s="41"/>
      <c r="PZC179" s="41"/>
      <c r="PZD179" s="41"/>
      <c r="PZE179" s="41"/>
      <c r="PZF179" s="41"/>
      <c r="PZG179" s="41"/>
      <c r="PZH179" s="41"/>
      <c r="PZI179" s="41"/>
      <c r="PZJ179" s="41"/>
      <c r="PZK179" s="41"/>
      <c r="PZL179" s="41"/>
      <c r="PZM179" s="41"/>
      <c r="PZN179" s="41"/>
      <c r="PZO179" s="41"/>
      <c r="PZP179" s="41"/>
      <c r="PZQ179" s="41"/>
      <c r="PZR179" s="41"/>
      <c r="PZS179" s="41"/>
      <c r="PZT179" s="41"/>
      <c r="PZU179" s="41"/>
      <c r="PZV179" s="41"/>
      <c r="PZW179" s="41"/>
      <c r="PZX179" s="41"/>
      <c r="PZY179" s="41"/>
      <c r="PZZ179" s="41"/>
      <c r="QAA179" s="41"/>
      <c r="QAB179" s="41"/>
      <c r="QAC179" s="41"/>
      <c r="QAD179" s="41"/>
      <c r="QAE179" s="41"/>
      <c r="QAF179" s="41"/>
      <c r="QAG179" s="41"/>
      <c r="QAH179" s="41"/>
      <c r="QAI179" s="41"/>
      <c r="QAJ179" s="41"/>
      <c r="QAK179" s="41"/>
      <c r="QAL179" s="41"/>
      <c r="QAM179" s="41"/>
      <c r="QAN179" s="41"/>
      <c r="QAO179" s="41"/>
      <c r="QAP179" s="41"/>
      <c r="QAQ179" s="41"/>
      <c r="QAR179" s="41"/>
      <c r="QAS179" s="41"/>
      <c r="QAT179" s="41"/>
      <c r="QAU179" s="41"/>
      <c r="QAV179" s="41"/>
      <c r="QAW179" s="41"/>
      <c r="QAX179" s="41"/>
      <c r="QAY179" s="41"/>
      <c r="QAZ179" s="41"/>
      <c r="QBA179" s="41"/>
      <c r="QBB179" s="41"/>
      <c r="QBC179" s="41"/>
      <c r="QBD179" s="41"/>
      <c r="QBE179" s="41"/>
      <c r="QBF179" s="41"/>
      <c r="QBG179" s="41"/>
      <c r="QBH179" s="41"/>
      <c r="QBI179" s="41"/>
      <c r="QBJ179" s="41"/>
      <c r="QBK179" s="41"/>
      <c r="QBL179" s="41"/>
      <c r="QBM179" s="41"/>
      <c r="QBN179" s="41"/>
      <c r="QBO179" s="41"/>
      <c r="QBP179" s="41"/>
      <c r="QBQ179" s="41"/>
      <c r="QBR179" s="41"/>
      <c r="QBS179" s="41"/>
      <c r="QBT179" s="41"/>
      <c r="QBU179" s="41"/>
      <c r="QBV179" s="41"/>
      <c r="QBW179" s="41"/>
      <c r="QBX179" s="41"/>
      <c r="QBY179" s="41"/>
      <c r="QBZ179" s="41"/>
      <c r="QCA179" s="41"/>
      <c r="QCB179" s="41"/>
      <c r="QCC179" s="41"/>
      <c r="QCD179" s="41"/>
      <c r="QCE179" s="41"/>
      <c r="QCF179" s="41"/>
      <c r="QCG179" s="41"/>
      <c r="QCH179" s="41"/>
      <c r="QCI179" s="41"/>
      <c r="QCJ179" s="41"/>
      <c r="QCK179" s="41"/>
      <c r="QCL179" s="41"/>
      <c r="QCM179" s="41"/>
      <c r="QCN179" s="41"/>
      <c r="QCO179" s="41"/>
      <c r="QCP179" s="41"/>
      <c r="QCQ179" s="41"/>
      <c r="QCR179" s="41"/>
      <c r="QCS179" s="41"/>
      <c r="QCT179" s="41"/>
      <c r="QCU179" s="41"/>
      <c r="QCV179" s="41"/>
      <c r="QCW179" s="41"/>
      <c r="QCX179" s="41"/>
      <c r="QCY179" s="41"/>
      <c r="QCZ179" s="41"/>
      <c r="QDA179" s="41"/>
      <c r="QDB179" s="41"/>
      <c r="QDC179" s="41"/>
      <c r="QDD179" s="41"/>
      <c r="QDE179" s="41"/>
      <c r="QDF179" s="41"/>
      <c r="QDG179" s="41"/>
      <c r="QDH179" s="41"/>
      <c r="QDI179" s="41"/>
      <c r="QDJ179" s="41"/>
      <c r="QDK179" s="41"/>
      <c r="QDL179" s="41"/>
      <c r="QDM179" s="41"/>
      <c r="QDN179" s="41"/>
      <c r="QDO179" s="41"/>
      <c r="QDP179" s="41"/>
      <c r="QDQ179" s="41"/>
      <c r="QDR179" s="41"/>
      <c r="QDS179" s="41"/>
      <c r="QDT179" s="41"/>
      <c r="QDU179" s="41"/>
      <c r="QDV179" s="41"/>
      <c r="QDW179" s="41"/>
      <c r="QDX179" s="41"/>
      <c r="QDY179" s="41"/>
      <c r="QDZ179" s="41"/>
      <c r="QEA179" s="41"/>
      <c r="QEB179" s="41"/>
      <c r="QEC179" s="41"/>
      <c r="QED179" s="41"/>
      <c r="QEE179" s="41"/>
      <c r="QEF179" s="41"/>
      <c r="QEG179" s="41"/>
      <c r="QEH179" s="41"/>
      <c r="QEI179" s="41"/>
      <c r="QEJ179" s="41"/>
      <c r="QEK179" s="41"/>
      <c r="QEL179" s="41"/>
      <c r="QEM179" s="41"/>
      <c r="QEN179" s="41"/>
      <c r="QEO179" s="41"/>
      <c r="QEP179" s="41"/>
      <c r="QEQ179" s="41"/>
      <c r="QER179" s="41"/>
      <c r="QES179" s="41"/>
      <c r="QET179" s="41"/>
      <c r="QEU179" s="41"/>
      <c r="QEV179" s="41"/>
      <c r="QEW179" s="41"/>
      <c r="QEX179" s="41"/>
      <c r="QEY179" s="41"/>
      <c r="QEZ179" s="41"/>
      <c r="QFA179" s="41"/>
      <c r="QFB179" s="41"/>
      <c r="QFC179" s="41"/>
      <c r="QFD179" s="41"/>
      <c r="QFE179" s="41"/>
      <c r="QFF179" s="41"/>
      <c r="QFG179" s="41"/>
      <c r="QFH179" s="41"/>
      <c r="QFI179" s="41"/>
      <c r="QFJ179" s="41"/>
      <c r="QFK179" s="41"/>
      <c r="QFL179" s="41"/>
      <c r="QFM179" s="41"/>
      <c r="QFN179" s="41"/>
      <c r="QFO179" s="41"/>
      <c r="QFP179" s="41"/>
      <c r="QFQ179" s="41"/>
      <c r="QFR179" s="41"/>
      <c r="QFS179" s="41"/>
      <c r="QFT179" s="41"/>
      <c r="QFU179" s="41"/>
      <c r="QFV179" s="41"/>
      <c r="QFW179" s="41"/>
      <c r="QFX179" s="41"/>
      <c r="QFY179" s="41"/>
      <c r="QFZ179" s="41"/>
      <c r="QGA179" s="41"/>
      <c r="QGB179" s="41"/>
      <c r="QGC179" s="41"/>
      <c r="QGD179" s="41"/>
      <c r="QGE179" s="41"/>
      <c r="QGF179" s="41"/>
      <c r="QGG179" s="41"/>
      <c r="QGH179" s="41"/>
      <c r="QGI179" s="41"/>
      <c r="QGJ179" s="41"/>
      <c r="QGK179" s="41"/>
      <c r="QGL179" s="41"/>
      <c r="QGM179" s="41"/>
      <c r="QGN179" s="41"/>
      <c r="QGO179" s="41"/>
      <c r="QGP179" s="41"/>
      <c r="QGQ179" s="41"/>
      <c r="QGR179" s="41"/>
      <c r="QGS179" s="41"/>
      <c r="QGT179" s="41"/>
      <c r="QGU179" s="41"/>
      <c r="QGV179" s="41"/>
      <c r="QGW179" s="41"/>
      <c r="QGX179" s="41"/>
      <c r="QGY179" s="41"/>
      <c r="QGZ179" s="41"/>
      <c r="QHA179" s="41"/>
      <c r="QHB179" s="41"/>
      <c r="QHC179" s="41"/>
      <c r="QHD179" s="41"/>
      <c r="QHE179" s="41"/>
      <c r="QHF179" s="41"/>
      <c r="QHG179" s="41"/>
      <c r="QHH179" s="41"/>
      <c r="QHI179" s="41"/>
      <c r="QHJ179" s="41"/>
      <c r="QHK179" s="41"/>
      <c r="QHL179" s="41"/>
      <c r="QHM179" s="41"/>
      <c r="QHN179" s="41"/>
      <c r="QHO179" s="41"/>
      <c r="QHP179" s="41"/>
      <c r="QHQ179" s="41"/>
      <c r="QHR179" s="41"/>
      <c r="QHS179" s="41"/>
      <c r="QHT179" s="41"/>
      <c r="QHU179" s="41"/>
      <c r="QHV179" s="41"/>
      <c r="QHW179" s="41"/>
      <c r="QHX179" s="41"/>
      <c r="QHY179" s="41"/>
      <c r="QHZ179" s="41"/>
      <c r="QIA179" s="41"/>
      <c r="QIB179" s="41"/>
      <c r="QIC179" s="41"/>
      <c r="QID179" s="41"/>
      <c r="QIE179" s="41"/>
      <c r="QIF179" s="41"/>
      <c r="QIG179" s="41"/>
      <c r="QIH179" s="41"/>
      <c r="QII179" s="41"/>
      <c r="QIJ179" s="41"/>
      <c r="QIK179" s="41"/>
      <c r="QIL179" s="41"/>
      <c r="QIM179" s="41"/>
      <c r="QIN179" s="41"/>
      <c r="QIO179" s="41"/>
      <c r="QIP179" s="41"/>
      <c r="QIQ179" s="41"/>
      <c r="QIR179" s="41"/>
      <c r="QIS179" s="41"/>
      <c r="QIT179" s="41"/>
      <c r="QIU179" s="41"/>
      <c r="QIV179" s="41"/>
      <c r="QIW179" s="41"/>
      <c r="QIX179" s="41"/>
      <c r="QIY179" s="41"/>
      <c r="QIZ179" s="41"/>
      <c r="QJA179" s="41"/>
      <c r="QJB179" s="41"/>
      <c r="QJC179" s="41"/>
      <c r="QJD179" s="41"/>
      <c r="QJE179" s="41"/>
      <c r="QJF179" s="41"/>
      <c r="QJG179" s="41"/>
      <c r="QJH179" s="41"/>
      <c r="QJI179" s="41"/>
      <c r="QJJ179" s="41"/>
      <c r="QJK179" s="41"/>
      <c r="QJL179" s="41"/>
      <c r="QJM179" s="41"/>
      <c r="QJN179" s="41"/>
      <c r="QJO179" s="41"/>
      <c r="QJP179" s="41"/>
      <c r="QJQ179" s="41"/>
      <c r="QJR179" s="41"/>
      <c r="QJS179" s="41"/>
      <c r="QJT179" s="41"/>
      <c r="QJU179" s="41"/>
      <c r="QJV179" s="41"/>
      <c r="QJW179" s="41"/>
      <c r="QJX179" s="41"/>
      <c r="QJY179" s="41"/>
      <c r="QJZ179" s="41"/>
      <c r="QKA179" s="41"/>
      <c r="QKB179" s="41"/>
      <c r="QKC179" s="41"/>
      <c r="QKD179" s="41"/>
      <c r="QKE179" s="41"/>
      <c r="QKF179" s="41"/>
      <c r="QKG179" s="41"/>
      <c r="QKH179" s="41"/>
      <c r="QKI179" s="41"/>
      <c r="QKJ179" s="41"/>
      <c r="QKK179" s="41"/>
      <c r="QKL179" s="41"/>
      <c r="QKM179" s="41"/>
      <c r="QKN179" s="41"/>
      <c r="QKO179" s="41"/>
      <c r="QKP179" s="41"/>
      <c r="QKQ179" s="41"/>
      <c r="QKR179" s="41"/>
      <c r="QKS179" s="41"/>
      <c r="QKT179" s="41"/>
      <c r="QKU179" s="41"/>
      <c r="QKV179" s="41"/>
      <c r="QKW179" s="41"/>
      <c r="QKX179" s="41"/>
      <c r="QKY179" s="41"/>
      <c r="QKZ179" s="41"/>
      <c r="QLA179" s="41"/>
      <c r="QLB179" s="41"/>
      <c r="QLC179" s="41"/>
      <c r="QLD179" s="41"/>
      <c r="QLE179" s="41"/>
      <c r="QLF179" s="41"/>
      <c r="QLG179" s="41"/>
      <c r="QLH179" s="41"/>
      <c r="QLI179" s="41"/>
      <c r="QLJ179" s="41"/>
      <c r="QLK179" s="41"/>
      <c r="QLL179" s="41"/>
      <c r="QLM179" s="41"/>
      <c r="QLN179" s="41"/>
      <c r="QLO179" s="41"/>
      <c r="QLP179" s="41"/>
      <c r="QLQ179" s="41"/>
      <c r="QLR179" s="41"/>
      <c r="QLS179" s="41"/>
      <c r="QLT179" s="41"/>
      <c r="QLU179" s="41"/>
      <c r="QLV179" s="41"/>
      <c r="QLW179" s="41"/>
      <c r="QLX179" s="41"/>
      <c r="QLY179" s="41"/>
      <c r="QLZ179" s="41"/>
      <c r="QMA179" s="41"/>
      <c r="QMB179" s="41"/>
      <c r="QMC179" s="41"/>
      <c r="QMD179" s="41"/>
      <c r="QME179" s="41"/>
      <c r="QMF179" s="41"/>
      <c r="QMG179" s="41"/>
      <c r="QMH179" s="41"/>
      <c r="QMI179" s="41"/>
      <c r="QMJ179" s="41"/>
      <c r="QMK179" s="41"/>
      <c r="QML179" s="41"/>
      <c r="QMM179" s="41"/>
      <c r="QMN179" s="41"/>
      <c r="QMO179" s="41"/>
      <c r="QMP179" s="41"/>
      <c r="QMQ179" s="41"/>
      <c r="QMR179" s="41"/>
      <c r="QMS179" s="41"/>
      <c r="QMT179" s="41"/>
      <c r="QMU179" s="41"/>
      <c r="QMV179" s="41"/>
      <c r="QMW179" s="41"/>
      <c r="QMX179" s="41"/>
      <c r="QMY179" s="41"/>
      <c r="QMZ179" s="41"/>
      <c r="QNA179" s="41"/>
      <c r="QNB179" s="41"/>
      <c r="QNC179" s="41"/>
      <c r="QND179" s="41"/>
      <c r="QNE179" s="41"/>
      <c r="QNF179" s="41"/>
      <c r="QNG179" s="41"/>
      <c r="QNH179" s="41"/>
      <c r="QNI179" s="41"/>
      <c r="QNJ179" s="41"/>
      <c r="QNK179" s="41"/>
      <c r="QNL179" s="41"/>
      <c r="QNM179" s="41"/>
      <c r="QNN179" s="41"/>
      <c r="QNO179" s="41"/>
      <c r="QNP179" s="41"/>
      <c r="QNQ179" s="41"/>
      <c r="QNR179" s="41"/>
      <c r="QNS179" s="41"/>
      <c r="QNT179" s="41"/>
      <c r="QNU179" s="41"/>
      <c r="QNV179" s="41"/>
      <c r="QNW179" s="41"/>
      <c r="QNX179" s="41"/>
      <c r="QNY179" s="41"/>
      <c r="QNZ179" s="41"/>
      <c r="QOA179" s="41"/>
      <c r="QOB179" s="41"/>
      <c r="QOC179" s="41"/>
      <c r="QOD179" s="41"/>
      <c r="QOE179" s="41"/>
      <c r="QOF179" s="41"/>
      <c r="QOG179" s="41"/>
      <c r="QOH179" s="41"/>
      <c r="QOI179" s="41"/>
      <c r="QOJ179" s="41"/>
      <c r="QOK179" s="41"/>
      <c r="QOL179" s="41"/>
      <c r="QOM179" s="41"/>
      <c r="QON179" s="41"/>
      <c r="QOO179" s="41"/>
      <c r="QOP179" s="41"/>
      <c r="QOQ179" s="41"/>
      <c r="QOR179" s="41"/>
      <c r="QOS179" s="41"/>
      <c r="QOT179" s="41"/>
      <c r="QOU179" s="41"/>
      <c r="QOV179" s="41"/>
      <c r="QOW179" s="41"/>
      <c r="QOX179" s="41"/>
      <c r="QOY179" s="41"/>
      <c r="QOZ179" s="41"/>
      <c r="QPA179" s="41"/>
      <c r="QPB179" s="41"/>
      <c r="QPC179" s="41"/>
      <c r="QPD179" s="41"/>
      <c r="QPE179" s="41"/>
      <c r="QPF179" s="41"/>
      <c r="QPG179" s="41"/>
      <c r="QPH179" s="41"/>
      <c r="QPI179" s="41"/>
      <c r="QPJ179" s="41"/>
      <c r="QPK179" s="41"/>
      <c r="QPL179" s="41"/>
      <c r="QPM179" s="41"/>
      <c r="QPN179" s="41"/>
      <c r="QPO179" s="41"/>
      <c r="QPP179" s="41"/>
      <c r="QPQ179" s="41"/>
      <c r="QPR179" s="41"/>
      <c r="QPS179" s="41"/>
      <c r="QPT179" s="41"/>
      <c r="QPU179" s="41"/>
      <c r="QPV179" s="41"/>
      <c r="QPW179" s="41"/>
      <c r="QPX179" s="41"/>
      <c r="QPY179" s="41"/>
      <c r="QPZ179" s="41"/>
      <c r="QQA179" s="41"/>
      <c r="QQB179" s="41"/>
      <c r="QQC179" s="41"/>
      <c r="QQD179" s="41"/>
      <c r="QQE179" s="41"/>
      <c r="QQF179" s="41"/>
      <c r="QQG179" s="41"/>
      <c r="QQH179" s="41"/>
      <c r="QQI179" s="41"/>
      <c r="QQJ179" s="41"/>
      <c r="QQK179" s="41"/>
      <c r="QQL179" s="41"/>
      <c r="QQM179" s="41"/>
      <c r="QQN179" s="41"/>
      <c r="QQO179" s="41"/>
      <c r="QQP179" s="41"/>
      <c r="QQQ179" s="41"/>
      <c r="QQR179" s="41"/>
      <c r="QQS179" s="41"/>
      <c r="QQT179" s="41"/>
      <c r="QQU179" s="41"/>
      <c r="QQV179" s="41"/>
      <c r="QQW179" s="41"/>
      <c r="QQX179" s="41"/>
      <c r="QQY179" s="41"/>
      <c r="QQZ179" s="41"/>
      <c r="QRA179" s="41"/>
      <c r="QRB179" s="41"/>
      <c r="QRC179" s="41"/>
      <c r="QRD179" s="41"/>
      <c r="QRE179" s="41"/>
      <c r="QRF179" s="41"/>
      <c r="QRG179" s="41"/>
      <c r="QRH179" s="41"/>
      <c r="QRI179" s="41"/>
      <c r="QRJ179" s="41"/>
      <c r="QRK179" s="41"/>
      <c r="QRL179" s="41"/>
      <c r="QRM179" s="41"/>
      <c r="QRN179" s="41"/>
      <c r="QRO179" s="41"/>
      <c r="QRP179" s="41"/>
      <c r="QRQ179" s="41"/>
      <c r="QRR179" s="41"/>
      <c r="QRS179" s="41"/>
      <c r="QRT179" s="41"/>
      <c r="QRU179" s="41"/>
      <c r="QRV179" s="41"/>
      <c r="QRW179" s="41"/>
      <c r="QRX179" s="41"/>
      <c r="QRY179" s="41"/>
      <c r="QRZ179" s="41"/>
      <c r="QSA179" s="41"/>
      <c r="QSB179" s="41"/>
      <c r="QSC179" s="41"/>
      <c r="QSD179" s="41"/>
      <c r="QSE179" s="41"/>
      <c r="QSF179" s="41"/>
      <c r="QSG179" s="41"/>
      <c r="QSH179" s="41"/>
      <c r="QSI179" s="41"/>
      <c r="QSJ179" s="41"/>
      <c r="QSK179" s="41"/>
      <c r="QSL179" s="41"/>
      <c r="QSM179" s="41"/>
      <c r="QSN179" s="41"/>
      <c r="QSO179" s="41"/>
      <c r="QSP179" s="41"/>
      <c r="QSQ179" s="41"/>
      <c r="QSR179" s="41"/>
      <c r="QSS179" s="41"/>
      <c r="QST179" s="41"/>
      <c r="QSU179" s="41"/>
      <c r="QSV179" s="41"/>
      <c r="QSW179" s="41"/>
      <c r="QSX179" s="41"/>
      <c r="QSY179" s="41"/>
      <c r="QSZ179" s="41"/>
      <c r="QTA179" s="41"/>
      <c r="QTB179" s="41"/>
      <c r="QTC179" s="41"/>
      <c r="QTD179" s="41"/>
      <c r="QTE179" s="41"/>
      <c r="QTF179" s="41"/>
      <c r="QTG179" s="41"/>
      <c r="QTH179" s="41"/>
      <c r="QTI179" s="41"/>
      <c r="QTJ179" s="41"/>
      <c r="QTK179" s="41"/>
      <c r="QTL179" s="41"/>
      <c r="QTM179" s="41"/>
      <c r="QTN179" s="41"/>
      <c r="QTO179" s="41"/>
      <c r="QTP179" s="41"/>
      <c r="QTQ179" s="41"/>
      <c r="QTR179" s="41"/>
      <c r="QTS179" s="41"/>
      <c r="QTT179" s="41"/>
      <c r="QTU179" s="41"/>
      <c r="QTV179" s="41"/>
      <c r="QTW179" s="41"/>
      <c r="QTX179" s="41"/>
      <c r="QTY179" s="41"/>
      <c r="QTZ179" s="41"/>
      <c r="QUA179" s="41"/>
      <c r="QUB179" s="41"/>
      <c r="QUC179" s="41"/>
      <c r="QUD179" s="41"/>
      <c r="QUE179" s="41"/>
      <c r="QUF179" s="41"/>
      <c r="QUG179" s="41"/>
      <c r="QUH179" s="41"/>
      <c r="QUI179" s="41"/>
      <c r="QUJ179" s="41"/>
      <c r="QUK179" s="41"/>
      <c r="QUL179" s="41"/>
      <c r="QUM179" s="41"/>
      <c r="QUN179" s="41"/>
      <c r="QUO179" s="41"/>
      <c r="QUP179" s="41"/>
      <c r="QUQ179" s="41"/>
      <c r="QUR179" s="41"/>
      <c r="QUS179" s="41"/>
      <c r="QUT179" s="41"/>
      <c r="QUU179" s="41"/>
      <c r="QUV179" s="41"/>
      <c r="QUW179" s="41"/>
      <c r="QUX179" s="41"/>
      <c r="QUY179" s="41"/>
      <c r="QUZ179" s="41"/>
      <c r="QVA179" s="41"/>
      <c r="QVB179" s="41"/>
      <c r="QVC179" s="41"/>
      <c r="QVD179" s="41"/>
      <c r="QVE179" s="41"/>
      <c r="QVF179" s="41"/>
      <c r="QVG179" s="41"/>
      <c r="QVH179" s="41"/>
      <c r="QVI179" s="41"/>
      <c r="QVJ179" s="41"/>
      <c r="QVK179" s="41"/>
      <c r="QVL179" s="41"/>
      <c r="QVM179" s="41"/>
      <c r="QVN179" s="41"/>
      <c r="QVO179" s="41"/>
      <c r="QVP179" s="41"/>
      <c r="QVQ179" s="41"/>
      <c r="QVR179" s="41"/>
      <c r="QVS179" s="41"/>
      <c r="QVT179" s="41"/>
      <c r="QVU179" s="41"/>
      <c r="QVV179" s="41"/>
      <c r="QVW179" s="41"/>
      <c r="QVX179" s="41"/>
      <c r="QVY179" s="41"/>
      <c r="QVZ179" s="41"/>
      <c r="QWA179" s="41"/>
      <c r="QWB179" s="41"/>
      <c r="QWC179" s="41"/>
      <c r="QWD179" s="41"/>
      <c r="QWE179" s="41"/>
      <c r="QWF179" s="41"/>
      <c r="QWG179" s="41"/>
      <c r="QWH179" s="41"/>
      <c r="QWI179" s="41"/>
      <c r="QWJ179" s="41"/>
      <c r="QWK179" s="41"/>
      <c r="QWL179" s="41"/>
      <c r="QWM179" s="41"/>
      <c r="QWN179" s="41"/>
      <c r="QWO179" s="41"/>
      <c r="QWP179" s="41"/>
      <c r="QWQ179" s="41"/>
      <c r="QWR179" s="41"/>
      <c r="QWS179" s="41"/>
      <c r="QWT179" s="41"/>
      <c r="QWU179" s="41"/>
      <c r="QWV179" s="41"/>
      <c r="QWW179" s="41"/>
      <c r="QWX179" s="41"/>
      <c r="QWY179" s="41"/>
      <c r="QWZ179" s="41"/>
      <c r="QXA179" s="41"/>
      <c r="QXB179" s="41"/>
      <c r="QXC179" s="41"/>
      <c r="QXD179" s="41"/>
      <c r="QXE179" s="41"/>
      <c r="QXF179" s="41"/>
      <c r="QXG179" s="41"/>
      <c r="QXH179" s="41"/>
      <c r="QXI179" s="41"/>
      <c r="QXJ179" s="41"/>
      <c r="QXK179" s="41"/>
      <c r="QXL179" s="41"/>
      <c r="QXM179" s="41"/>
      <c r="QXN179" s="41"/>
      <c r="QXO179" s="41"/>
      <c r="QXP179" s="41"/>
      <c r="QXQ179" s="41"/>
      <c r="QXR179" s="41"/>
      <c r="QXS179" s="41"/>
      <c r="QXT179" s="41"/>
      <c r="QXU179" s="41"/>
      <c r="QXV179" s="41"/>
      <c r="QXW179" s="41"/>
      <c r="QXX179" s="41"/>
      <c r="QXY179" s="41"/>
      <c r="QXZ179" s="41"/>
      <c r="QYA179" s="41"/>
      <c r="QYB179" s="41"/>
      <c r="QYC179" s="41"/>
      <c r="QYD179" s="41"/>
      <c r="QYE179" s="41"/>
      <c r="QYF179" s="41"/>
      <c r="QYG179" s="41"/>
      <c r="QYH179" s="41"/>
      <c r="QYI179" s="41"/>
      <c r="QYJ179" s="41"/>
      <c r="QYK179" s="41"/>
      <c r="QYL179" s="41"/>
      <c r="QYM179" s="41"/>
      <c r="QYN179" s="41"/>
      <c r="QYO179" s="41"/>
      <c r="QYP179" s="41"/>
      <c r="QYQ179" s="41"/>
      <c r="QYR179" s="41"/>
      <c r="QYS179" s="41"/>
      <c r="QYT179" s="41"/>
      <c r="QYU179" s="41"/>
      <c r="QYV179" s="41"/>
      <c r="QYW179" s="41"/>
      <c r="QYX179" s="41"/>
      <c r="QYY179" s="41"/>
      <c r="QYZ179" s="41"/>
      <c r="QZA179" s="41"/>
      <c r="QZB179" s="41"/>
      <c r="QZC179" s="41"/>
      <c r="QZD179" s="41"/>
      <c r="QZE179" s="41"/>
      <c r="QZF179" s="41"/>
      <c r="QZG179" s="41"/>
      <c r="QZH179" s="41"/>
      <c r="QZI179" s="41"/>
      <c r="QZJ179" s="41"/>
      <c r="QZK179" s="41"/>
      <c r="QZL179" s="41"/>
      <c r="QZM179" s="41"/>
      <c r="QZN179" s="41"/>
      <c r="QZO179" s="41"/>
      <c r="QZP179" s="41"/>
      <c r="QZQ179" s="41"/>
      <c r="QZR179" s="41"/>
      <c r="QZS179" s="41"/>
      <c r="QZT179" s="41"/>
      <c r="QZU179" s="41"/>
      <c r="QZV179" s="41"/>
      <c r="QZW179" s="41"/>
      <c r="QZX179" s="41"/>
      <c r="QZY179" s="41"/>
      <c r="QZZ179" s="41"/>
      <c r="RAA179" s="41"/>
      <c r="RAB179" s="41"/>
      <c r="RAC179" s="41"/>
      <c r="RAD179" s="41"/>
      <c r="RAE179" s="41"/>
      <c r="RAF179" s="41"/>
      <c r="RAG179" s="41"/>
      <c r="RAH179" s="41"/>
      <c r="RAI179" s="41"/>
      <c r="RAJ179" s="41"/>
      <c r="RAK179" s="41"/>
      <c r="RAL179" s="41"/>
      <c r="RAM179" s="41"/>
      <c r="RAN179" s="41"/>
      <c r="RAO179" s="41"/>
      <c r="RAP179" s="41"/>
      <c r="RAQ179" s="41"/>
      <c r="RAR179" s="41"/>
      <c r="RAS179" s="41"/>
      <c r="RAT179" s="41"/>
      <c r="RAU179" s="41"/>
      <c r="RAV179" s="41"/>
      <c r="RAW179" s="41"/>
      <c r="RAX179" s="41"/>
      <c r="RAY179" s="41"/>
      <c r="RAZ179" s="41"/>
      <c r="RBA179" s="41"/>
      <c r="RBB179" s="41"/>
      <c r="RBC179" s="41"/>
      <c r="RBD179" s="41"/>
      <c r="RBE179" s="41"/>
      <c r="RBF179" s="41"/>
      <c r="RBG179" s="41"/>
      <c r="RBH179" s="41"/>
      <c r="RBI179" s="41"/>
      <c r="RBJ179" s="41"/>
      <c r="RBK179" s="41"/>
      <c r="RBL179" s="41"/>
      <c r="RBM179" s="41"/>
      <c r="RBN179" s="41"/>
      <c r="RBO179" s="41"/>
      <c r="RBP179" s="41"/>
      <c r="RBQ179" s="41"/>
      <c r="RBR179" s="41"/>
      <c r="RBS179" s="41"/>
      <c r="RBT179" s="41"/>
      <c r="RBU179" s="41"/>
      <c r="RBV179" s="41"/>
      <c r="RBW179" s="41"/>
      <c r="RBX179" s="41"/>
      <c r="RBY179" s="41"/>
      <c r="RBZ179" s="41"/>
      <c r="RCA179" s="41"/>
      <c r="RCB179" s="41"/>
      <c r="RCC179" s="41"/>
      <c r="RCD179" s="41"/>
      <c r="RCE179" s="41"/>
      <c r="RCF179" s="41"/>
      <c r="RCG179" s="41"/>
      <c r="RCH179" s="41"/>
      <c r="RCI179" s="41"/>
      <c r="RCJ179" s="41"/>
      <c r="RCK179" s="41"/>
      <c r="RCL179" s="41"/>
      <c r="RCM179" s="41"/>
      <c r="RCN179" s="41"/>
      <c r="RCO179" s="41"/>
      <c r="RCP179" s="41"/>
      <c r="RCQ179" s="41"/>
      <c r="RCR179" s="41"/>
      <c r="RCS179" s="41"/>
      <c r="RCT179" s="41"/>
      <c r="RCU179" s="41"/>
      <c r="RCV179" s="41"/>
      <c r="RCW179" s="41"/>
      <c r="RCX179" s="41"/>
      <c r="RCY179" s="41"/>
      <c r="RCZ179" s="41"/>
      <c r="RDA179" s="41"/>
      <c r="RDB179" s="41"/>
      <c r="RDC179" s="41"/>
      <c r="RDD179" s="41"/>
      <c r="RDE179" s="41"/>
      <c r="RDF179" s="41"/>
      <c r="RDG179" s="41"/>
      <c r="RDH179" s="41"/>
      <c r="RDI179" s="41"/>
      <c r="RDJ179" s="41"/>
      <c r="RDK179" s="41"/>
      <c r="RDL179" s="41"/>
      <c r="RDM179" s="41"/>
      <c r="RDN179" s="41"/>
      <c r="RDO179" s="41"/>
      <c r="RDP179" s="41"/>
      <c r="RDQ179" s="41"/>
      <c r="RDR179" s="41"/>
      <c r="RDS179" s="41"/>
      <c r="RDT179" s="41"/>
      <c r="RDU179" s="41"/>
      <c r="RDV179" s="41"/>
      <c r="RDW179" s="41"/>
      <c r="RDX179" s="41"/>
      <c r="RDY179" s="41"/>
      <c r="RDZ179" s="41"/>
      <c r="REA179" s="41"/>
      <c r="REB179" s="41"/>
      <c r="REC179" s="41"/>
      <c r="RED179" s="41"/>
      <c r="REE179" s="41"/>
      <c r="REF179" s="41"/>
      <c r="REG179" s="41"/>
      <c r="REH179" s="41"/>
      <c r="REI179" s="41"/>
      <c r="REJ179" s="41"/>
      <c r="REK179" s="41"/>
      <c r="REL179" s="41"/>
      <c r="REM179" s="41"/>
      <c r="REN179" s="41"/>
      <c r="REO179" s="41"/>
      <c r="REP179" s="41"/>
      <c r="REQ179" s="41"/>
      <c r="RER179" s="41"/>
      <c r="RES179" s="41"/>
      <c r="RET179" s="41"/>
      <c r="REU179" s="41"/>
      <c r="REV179" s="41"/>
      <c r="REW179" s="41"/>
      <c r="REX179" s="41"/>
      <c r="REY179" s="41"/>
      <c r="REZ179" s="41"/>
      <c r="RFA179" s="41"/>
      <c r="RFB179" s="41"/>
      <c r="RFC179" s="41"/>
      <c r="RFD179" s="41"/>
      <c r="RFE179" s="41"/>
      <c r="RFF179" s="41"/>
      <c r="RFG179" s="41"/>
      <c r="RFH179" s="41"/>
      <c r="RFI179" s="41"/>
      <c r="RFJ179" s="41"/>
      <c r="RFK179" s="41"/>
      <c r="RFL179" s="41"/>
      <c r="RFM179" s="41"/>
      <c r="RFN179" s="41"/>
      <c r="RFO179" s="41"/>
      <c r="RFP179" s="41"/>
      <c r="RFQ179" s="41"/>
      <c r="RFR179" s="41"/>
      <c r="RFS179" s="41"/>
      <c r="RFT179" s="41"/>
      <c r="RFU179" s="41"/>
      <c r="RFV179" s="41"/>
      <c r="RFW179" s="41"/>
      <c r="RFX179" s="41"/>
      <c r="RFY179" s="41"/>
      <c r="RFZ179" s="41"/>
      <c r="RGA179" s="41"/>
      <c r="RGB179" s="41"/>
      <c r="RGC179" s="41"/>
      <c r="RGD179" s="41"/>
      <c r="RGE179" s="41"/>
      <c r="RGF179" s="41"/>
      <c r="RGG179" s="41"/>
      <c r="RGH179" s="41"/>
      <c r="RGI179" s="41"/>
      <c r="RGJ179" s="41"/>
      <c r="RGK179" s="41"/>
      <c r="RGL179" s="41"/>
      <c r="RGM179" s="41"/>
      <c r="RGN179" s="41"/>
      <c r="RGO179" s="41"/>
      <c r="RGP179" s="41"/>
      <c r="RGQ179" s="41"/>
      <c r="RGR179" s="41"/>
      <c r="RGS179" s="41"/>
      <c r="RGT179" s="41"/>
      <c r="RGU179" s="41"/>
      <c r="RGV179" s="41"/>
      <c r="RGW179" s="41"/>
      <c r="RGX179" s="41"/>
      <c r="RGY179" s="41"/>
      <c r="RGZ179" s="41"/>
      <c r="RHA179" s="41"/>
      <c r="RHB179" s="41"/>
      <c r="RHC179" s="41"/>
      <c r="RHD179" s="41"/>
      <c r="RHE179" s="41"/>
      <c r="RHF179" s="41"/>
      <c r="RHG179" s="41"/>
      <c r="RHH179" s="41"/>
      <c r="RHI179" s="41"/>
      <c r="RHJ179" s="41"/>
      <c r="RHK179" s="41"/>
      <c r="RHL179" s="41"/>
      <c r="RHM179" s="41"/>
      <c r="RHN179" s="41"/>
      <c r="RHO179" s="41"/>
      <c r="RHP179" s="41"/>
      <c r="RHQ179" s="41"/>
      <c r="RHR179" s="41"/>
      <c r="RHS179" s="41"/>
      <c r="RHT179" s="41"/>
      <c r="RHU179" s="41"/>
      <c r="RHV179" s="41"/>
      <c r="RHW179" s="41"/>
      <c r="RHX179" s="41"/>
      <c r="RHY179" s="41"/>
      <c r="RHZ179" s="41"/>
      <c r="RIA179" s="41"/>
      <c r="RIB179" s="41"/>
      <c r="RIC179" s="41"/>
      <c r="RID179" s="41"/>
      <c r="RIE179" s="41"/>
      <c r="RIF179" s="41"/>
      <c r="RIG179" s="41"/>
      <c r="RIH179" s="41"/>
      <c r="RII179" s="41"/>
      <c r="RIJ179" s="41"/>
      <c r="RIK179" s="41"/>
      <c r="RIL179" s="41"/>
      <c r="RIM179" s="41"/>
      <c r="RIN179" s="41"/>
      <c r="RIO179" s="41"/>
      <c r="RIP179" s="41"/>
      <c r="RIQ179" s="41"/>
      <c r="RIR179" s="41"/>
      <c r="RIS179" s="41"/>
      <c r="RIT179" s="41"/>
      <c r="RIU179" s="41"/>
      <c r="RIV179" s="41"/>
      <c r="RIW179" s="41"/>
      <c r="RIX179" s="41"/>
      <c r="RIY179" s="41"/>
      <c r="RIZ179" s="41"/>
      <c r="RJA179" s="41"/>
      <c r="RJB179" s="41"/>
      <c r="RJC179" s="41"/>
      <c r="RJD179" s="41"/>
      <c r="RJE179" s="41"/>
      <c r="RJF179" s="41"/>
      <c r="RJG179" s="41"/>
      <c r="RJH179" s="41"/>
      <c r="RJI179" s="41"/>
      <c r="RJJ179" s="41"/>
      <c r="RJK179" s="41"/>
      <c r="RJL179" s="41"/>
      <c r="RJM179" s="41"/>
      <c r="RJN179" s="41"/>
      <c r="RJO179" s="41"/>
      <c r="RJP179" s="41"/>
      <c r="RJQ179" s="41"/>
      <c r="RJR179" s="41"/>
      <c r="RJS179" s="41"/>
      <c r="RJT179" s="41"/>
      <c r="RJU179" s="41"/>
      <c r="RJV179" s="41"/>
      <c r="RJW179" s="41"/>
      <c r="RJX179" s="41"/>
      <c r="RJY179" s="41"/>
      <c r="RJZ179" s="41"/>
      <c r="RKA179" s="41"/>
      <c r="RKB179" s="41"/>
      <c r="RKC179" s="41"/>
      <c r="RKD179" s="41"/>
      <c r="RKE179" s="41"/>
      <c r="RKF179" s="41"/>
      <c r="RKG179" s="41"/>
      <c r="RKH179" s="41"/>
      <c r="RKI179" s="41"/>
      <c r="RKJ179" s="41"/>
      <c r="RKK179" s="41"/>
      <c r="RKL179" s="41"/>
      <c r="RKM179" s="41"/>
      <c r="RKN179" s="41"/>
      <c r="RKO179" s="41"/>
      <c r="RKP179" s="41"/>
      <c r="RKQ179" s="41"/>
      <c r="RKR179" s="41"/>
      <c r="RKS179" s="41"/>
      <c r="RKT179" s="41"/>
      <c r="RKU179" s="41"/>
      <c r="RKV179" s="41"/>
      <c r="RKW179" s="41"/>
      <c r="RKX179" s="41"/>
      <c r="RKY179" s="41"/>
      <c r="RKZ179" s="41"/>
      <c r="RLA179" s="41"/>
      <c r="RLB179" s="41"/>
      <c r="RLC179" s="41"/>
      <c r="RLD179" s="41"/>
      <c r="RLE179" s="41"/>
      <c r="RLF179" s="41"/>
      <c r="RLG179" s="41"/>
      <c r="RLH179" s="41"/>
      <c r="RLI179" s="41"/>
      <c r="RLJ179" s="41"/>
      <c r="RLK179" s="41"/>
      <c r="RLL179" s="41"/>
      <c r="RLM179" s="41"/>
      <c r="RLN179" s="41"/>
      <c r="RLO179" s="41"/>
      <c r="RLP179" s="41"/>
      <c r="RLQ179" s="41"/>
      <c r="RLR179" s="41"/>
      <c r="RLS179" s="41"/>
      <c r="RLT179" s="41"/>
      <c r="RLU179" s="41"/>
      <c r="RLV179" s="41"/>
      <c r="RLW179" s="41"/>
      <c r="RLX179" s="41"/>
      <c r="RLY179" s="41"/>
      <c r="RLZ179" s="41"/>
      <c r="RMA179" s="41"/>
      <c r="RMB179" s="41"/>
      <c r="RMC179" s="41"/>
      <c r="RMD179" s="41"/>
      <c r="RME179" s="41"/>
      <c r="RMF179" s="41"/>
      <c r="RMG179" s="41"/>
      <c r="RMH179" s="41"/>
      <c r="RMI179" s="41"/>
      <c r="RMJ179" s="41"/>
      <c r="RMK179" s="41"/>
      <c r="RML179" s="41"/>
      <c r="RMM179" s="41"/>
      <c r="RMN179" s="41"/>
      <c r="RMO179" s="41"/>
      <c r="RMP179" s="41"/>
      <c r="RMQ179" s="41"/>
      <c r="RMR179" s="41"/>
      <c r="RMS179" s="41"/>
      <c r="RMT179" s="41"/>
      <c r="RMU179" s="41"/>
      <c r="RMV179" s="41"/>
      <c r="RMW179" s="41"/>
      <c r="RMX179" s="41"/>
      <c r="RMY179" s="41"/>
      <c r="RMZ179" s="41"/>
      <c r="RNA179" s="41"/>
      <c r="RNB179" s="41"/>
      <c r="RNC179" s="41"/>
      <c r="RND179" s="41"/>
      <c r="RNE179" s="41"/>
      <c r="RNF179" s="41"/>
      <c r="RNG179" s="41"/>
      <c r="RNH179" s="41"/>
      <c r="RNI179" s="41"/>
      <c r="RNJ179" s="41"/>
      <c r="RNK179" s="41"/>
      <c r="RNL179" s="41"/>
      <c r="RNM179" s="41"/>
      <c r="RNN179" s="41"/>
      <c r="RNO179" s="41"/>
      <c r="RNP179" s="41"/>
      <c r="RNQ179" s="41"/>
      <c r="RNR179" s="41"/>
      <c r="RNS179" s="41"/>
      <c r="RNT179" s="41"/>
      <c r="RNU179" s="41"/>
      <c r="RNV179" s="41"/>
      <c r="RNW179" s="41"/>
      <c r="RNX179" s="41"/>
      <c r="RNY179" s="41"/>
      <c r="RNZ179" s="41"/>
      <c r="ROA179" s="41"/>
      <c r="ROB179" s="41"/>
      <c r="ROC179" s="41"/>
      <c r="ROD179" s="41"/>
      <c r="ROE179" s="41"/>
      <c r="ROF179" s="41"/>
      <c r="ROG179" s="41"/>
      <c r="ROH179" s="41"/>
      <c r="ROI179" s="41"/>
      <c r="ROJ179" s="41"/>
      <c r="ROK179" s="41"/>
      <c r="ROL179" s="41"/>
      <c r="ROM179" s="41"/>
      <c r="RON179" s="41"/>
      <c r="ROO179" s="41"/>
      <c r="ROP179" s="41"/>
      <c r="ROQ179" s="41"/>
      <c r="ROR179" s="41"/>
      <c r="ROS179" s="41"/>
      <c r="ROT179" s="41"/>
      <c r="ROU179" s="41"/>
      <c r="ROV179" s="41"/>
      <c r="ROW179" s="41"/>
      <c r="ROX179" s="41"/>
      <c r="ROY179" s="41"/>
      <c r="ROZ179" s="41"/>
      <c r="RPA179" s="41"/>
      <c r="RPB179" s="41"/>
      <c r="RPC179" s="41"/>
      <c r="RPD179" s="41"/>
      <c r="RPE179" s="41"/>
      <c r="RPF179" s="41"/>
      <c r="RPG179" s="41"/>
      <c r="RPH179" s="41"/>
      <c r="RPI179" s="41"/>
      <c r="RPJ179" s="41"/>
      <c r="RPK179" s="41"/>
      <c r="RPL179" s="41"/>
      <c r="RPM179" s="41"/>
      <c r="RPN179" s="41"/>
      <c r="RPO179" s="41"/>
      <c r="RPP179" s="41"/>
      <c r="RPQ179" s="41"/>
      <c r="RPR179" s="41"/>
      <c r="RPS179" s="41"/>
      <c r="RPT179" s="41"/>
      <c r="RPU179" s="41"/>
      <c r="RPV179" s="41"/>
      <c r="RPW179" s="41"/>
      <c r="RPX179" s="41"/>
      <c r="RPY179" s="41"/>
      <c r="RPZ179" s="41"/>
      <c r="RQA179" s="41"/>
      <c r="RQB179" s="41"/>
      <c r="RQC179" s="41"/>
      <c r="RQD179" s="41"/>
      <c r="RQE179" s="41"/>
      <c r="RQF179" s="41"/>
      <c r="RQG179" s="41"/>
      <c r="RQH179" s="41"/>
      <c r="RQI179" s="41"/>
      <c r="RQJ179" s="41"/>
      <c r="RQK179" s="41"/>
      <c r="RQL179" s="41"/>
      <c r="RQM179" s="41"/>
      <c r="RQN179" s="41"/>
      <c r="RQO179" s="41"/>
      <c r="RQP179" s="41"/>
      <c r="RQQ179" s="41"/>
      <c r="RQR179" s="41"/>
      <c r="RQS179" s="41"/>
      <c r="RQT179" s="41"/>
      <c r="RQU179" s="41"/>
      <c r="RQV179" s="41"/>
      <c r="RQW179" s="41"/>
      <c r="RQX179" s="41"/>
      <c r="RQY179" s="41"/>
      <c r="RQZ179" s="41"/>
      <c r="RRA179" s="41"/>
      <c r="RRB179" s="41"/>
      <c r="RRC179" s="41"/>
      <c r="RRD179" s="41"/>
      <c r="RRE179" s="41"/>
      <c r="RRF179" s="41"/>
      <c r="RRG179" s="41"/>
      <c r="RRH179" s="41"/>
      <c r="RRI179" s="41"/>
      <c r="RRJ179" s="41"/>
      <c r="RRK179" s="41"/>
      <c r="RRL179" s="41"/>
      <c r="RRM179" s="41"/>
      <c r="RRN179" s="41"/>
      <c r="RRO179" s="41"/>
      <c r="RRP179" s="41"/>
      <c r="RRQ179" s="41"/>
      <c r="RRR179" s="41"/>
      <c r="RRS179" s="41"/>
      <c r="RRT179" s="41"/>
      <c r="RRU179" s="41"/>
      <c r="RRV179" s="41"/>
      <c r="RRW179" s="41"/>
      <c r="RRX179" s="41"/>
      <c r="RRY179" s="41"/>
      <c r="RRZ179" s="41"/>
      <c r="RSA179" s="41"/>
      <c r="RSB179" s="41"/>
      <c r="RSC179" s="41"/>
      <c r="RSD179" s="41"/>
      <c r="RSE179" s="41"/>
      <c r="RSF179" s="41"/>
      <c r="RSG179" s="41"/>
      <c r="RSH179" s="41"/>
      <c r="RSI179" s="41"/>
      <c r="RSJ179" s="41"/>
      <c r="RSK179" s="41"/>
      <c r="RSL179" s="41"/>
      <c r="RSM179" s="41"/>
      <c r="RSN179" s="41"/>
      <c r="RSO179" s="41"/>
      <c r="RSP179" s="41"/>
      <c r="RSQ179" s="41"/>
      <c r="RSR179" s="41"/>
      <c r="RSS179" s="41"/>
      <c r="RST179" s="41"/>
      <c r="RSU179" s="41"/>
      <c r="RSV179" s="41"/>
      <c r="RSW179" s="41"/>
      <c r="RSX179" s="41"/>
      <c r="RSY179" s="41"/>
      <c r="RSZ179" s="41"/>
      <c r="RTA179" s="41"/>
      <c r="RTB179" s="41"/>
      <c r="RTC179" s="41"/>
      <c r="RTD179" s="41"/>
      <c r="RTE179" s="41"/>
      <c r="RTF179" s="41"/>
      <c r="RTG179" s="41"/>
      <c r="RTH179" s="41"/>
      <c r="RTI179" s="41"/>
      <c r="RTJ179" s="41"/>
      <c r="RTK179" s="41"/>
      <c r="RTL179" s="41"/>
      <c r="RTM179" s="41"/>
      <c r="RTN179" s="41"/>
      <c r="RTO179" s="41"/>
      <c r="RTP179" s="41"/>
      <c r="RTQ179" s="41"/>
      <c r="RTR179" s="41"/>
      <c r="RTS179" s="41"/>
      <c r="RTT179" s="41"/>
      <c r="RTU179" s="41"/>
      <c r="RTV179" s="41"/>
      <c r="RTW179" s="41"/>
      <c r="RTX179" s="41"/>
      <c r="RTY179" s="41"/>
      <c r="RTZ179" s="41"/>
      <c r="RUA179" s="41"/>
      <c r="RUB179" s="41"/>
      <c r="RUC179" s="41"/>
      <c r="RUD179" s="41"/>
      <c r="RUE179" s="41"/>
      <c r="RUF179" s="41"/>
      <c r="RUG179" s="41"/>
      <c r="RUH179" s="41"/>
      <c r="RUI179" s="41"/>
      <c r="RUJ179" s="41"/>
      <c r="RUK179" s="41"/>
      <c r="RUL179" s="41"/>
      <c r="RUM179" s="41"/>
      <c r="RUN179" s="41"/>
      <c r="RUO179" s="41"/>
      <c r="RUP179" s="41"/>
      <c r="RUQ179" s="41"/>
      <c r="RUR179" s="41"/>
      <c r="RUS179" s="41"/>
      <c r="RUT179" s="41"/>
      <c r="RUU179" s="41"/>
      <c r="RUV179" s="41"/>
      <c r="RUW179" s="41"/>
      <c r="RUX179" s="41"/>
      <c r="RUY179" s="41"/>
      <c r="RUZ179" s="41"/>
      <c r="RVA179" s="41"/>
      <c r="RVB179" s="41"/>
      <c r="RVC179" s="41"/>
      <c r="RVD179" s="41"/>
      <c r="RVE179" s="41"/>
      <c r="RVF179" s="41"/>
      <c r="RVG179" s="41"/>
      <c r="RVH179" s="41"/>
      <c r="RVI179" s="41"/>
      <c r="RVJ179" s="41"/>
      <c r="RVK179" s="41"/>
      <c r="RVL179" s="41"/>
      <c r="RVM179" s="41"/>
      <c r="RVN179" s="41"/>
      <c r="RVO179" s="41"/>
      <c r="RVP179" s="41"/>
      <c r="RVQ179" s="41"/>
      <c r="RVR179" s="41"/>
      <c r="RVS179" s="41"/>
      <c r="RVT179" s="41"/>
      <c r="RVU179" s="41"/>
      <c r="RVV179" s="41"/>
      <c r="RVW179" s="41"/>
      <c r="RVX179" s="41"/>
      <c r="RVY179" s="41"/>
      <c r="RVZ179" s="41"/>
      <c r="RWA179" s="41"/>
      <c r="RWB179" s="41"/>
      <c r="RWC179" s="41"/>
      <c r="RWD179" s="41"/>
      <c r="RWE179" s="41"/>
      <c r="RWF179" s="41"/>
      <c r="RWG179" s="41"/>
      <c r="RWH179" s="41"/>
      <c r="RWI179" s="41"/>
      <c r="RWJ179" s="41"/>
      <c r="RWK179" s="41"/>
      <c r="RWL179" s="41"/>
      <c r="RWM179" s="41"/>
      <c r="RWN179" s="41"/>
      <c r="RWO179" s="41"/>
      <c r="RWP179" s="41"/>
      <c r="RWQ179" s="41"/>
      <c r="RWR179" s="41"/>
      <c r="RWS179" s="41"/>
      <c r="RWT179" s="41"/>
      <c r="RWU179" s="41"/>
      <c r="RWV179" s="41"/>
      <c r="RWW179" s="41"/>
      <c r="RWX179" s="41"/>
      <c r="RWY179" s="41"/>
      <c r="RWZ179" s="41"/>
      <c r="RXA179" s="41"/>
      <c r="RXB179" s="41"/>
      <c r="RXC179" s="41"/>
      <c r="RXD179" s="41"/>
      <c r="RXE179" s="41"/>
      <c r="RXF179" s="41"/>
      <c r="RXG179" s="41"/>
      <c r="RXH179" s="41"/>
      <c r="RXI179" s="41"/>
      <c r="RXJ179" s="41"/>
      <c r="RXK179" s="41"/>
      <c r="RXL179" s="41"/>
      <c r="RXM179" s="41"/>
      <c r="RXN179" s="41"/>
      <c r="RXO179" s="41"/>
      <c r="RXP179" s="41"/>
      <c r="RXQ179" s="41"/>
      <c r="RXR179" s="41"/>
      <c r="RXS179" s="41"/>
      <c r="RXT179" s="41"/>
      <c r="RXU179" s="41"/>
      <c r="RXV179" s="41"/>
      <c r="RXW179" s="41"/>
      <c r="RXX179" s="41"/>
      <c r="RXY179" s="41"/>
      <c r="RXZ179" s="41"/>
      <c r="RYA179" s="41"/>
      <c r="RYB179" s="41"/>
      <c r="RYC179" s="41"/>
      <c r="RYD179" s="41"/>
      <c r="RYE179" s="41"/>
      <c r="RYF179" s="41"/>
      <c r="RYG179" s="41"/>
      <c r="RYH179" s="41"/>
      <c r="RYI179" s="41"/>
      <c r="RYJ179" s="41"/>
      <c r="RYK179" s="41"/>
      <c r="RYL179" s="41"/>
      <c r="RYM179" s="41"/>
      <c r="RYN179" s="41"/>
      <c r="RYO179" s="41"/>
      <c r="RYP179" s="41"/>
      <c r="RYQ179" s="41"/>
      <c r="RYR179" s="41"/>
      <c r="RYS179" s="41"/>
      <c r="RYT179" s="41"/>
      <c r="RYU179" s="41"/>
      <c r="RYV179" s="41"/>
      <c r="RYW179" s="41"/>
      <c r="RYX179" s="41"/>
      <c r="RYY179" s="41"/>
      <c r="RYZ179" s="41"/>
      <c r="RZA179" s="41"/>
      <c r="RZB179" s="41"/>
      <c r="RZC179" s="41"/>
      <c r="RZD179" s="41"/>
      <c r="RZE179" s="41"/>
      <c r="RZF179" s="41"/>
      <c r="RZG179" s="41"/>
      <c r="RZH179" s="41"/>
      <c r="RZI179" s="41"/>
      <c r="RZJ179" s="41"/>
      <c r="RZK179" s="41"/>
      <c r="RZL179" s="41"/>
      <c r="RZM179" s="41"/>
      <c r="RZN179" s="41"/>
      <c r="RZO179" s="41"/>
      <c r="RZP179" s="41"/>
      <c r="RZQ179" s="41"/>
      <c r="RZR179" s="41"/>
      <c r="RZS179" s="41"/>
      <c r="RZT179" s="41"/>
      <c r="RZU179" s="41"/>
      <c r="RZV179" s="41"/>
      <c r="RZW179" s="41"/>
      <c r="RZX179" s="41"/>
      <c r="RZY179" s="41"/>
      <c r="RZZ179" s="41"/>
      <c r="SAA179" s="41"/>
      <c r="SAB179" s="41"/>
      <c r="SAC179" s="41"/>
      <c r="SAD179" s="41"/>
      <c r="SAE179" s="41"/>
      <c r="SAF179" s="41"/>
      <c r="SAG179" s="41"/>
      <c r="SAH179" s="41"/>
      <c r="SAI179" s="41"/>
      <c r="SAJ179" s="41"/>
      <c r="SAK179" s="41"/>
      <c r="SAL179" s="41"/>
      <c r="SAM179" s="41"/>
      <c r="SAN179" s="41"/>
      <c r="SAO179" s="41"/>
      <c r="SAP179" s="41"/>
      <c r="SAQ179" s="41"/>
      <c r="SAR179" s="41"/>
      <c r="SAS179" s="41"/>
      <c r="SAT179" s="41"/>
      <c r="SAU179" s="41"/>
      <c r="SAV179" s="41"/>
      <c r="SAW179" s="41"/>
      <c r="SAX179" s="41"/>
      <c r="SAY179" s="41"/>
      <c r="SAZ179" s="41"/>
      <c r="SBA179" s="41"/>
      <c r="SBB179" s="41"/>
      <c r="SBC179" s="41"/>
      <c r="SBD179" s="41"/>
      <c r="SBE179" s="41"/>
      <c r="SBF179" s="41"/>
      <c r="SBG179" s="41"/>
      <c r="SBH179" s="41"/>
      <c r="SBI179" s="41"/>
      <c r="SBJ179" s="41"/>
      <c r="SBK179" s="41"/>
      <c r="SBL179" s="41"/>
      <c r="SBM179" s="41"/>
      <c r="SBN179" s="41"/>
      <c r="SBO179" s="41"/>
      <c r="SBP179" s="41"/>
      <c r="SBQ179" s="41"/>
      <c r="SBR179" s="41"/>
      <c r="SBS179" s="41"/>
      <c r="SBT179" s="41"/>
      <c r="SBU179" s="41"/>
      <c r="SBV179" s="41"/>
      <c r="SBW179" s="41"/>
      <c r="SBX179" s="41"/>
      <c r="SBY179" s="41"/>
      <c r="SBZ179" s="41"/>
      <c r="SCA179" s="41"/>
      <c r="SCB179" s="41"/>
      <c r="SCC179" s="41"/>
      <c r="SCD179" s="41"/>
      <c r="SCE179" s="41"/>
      <c r="SCF179" s="41"/>
      <c r="SCG179" s="41"/>
      <c r="SCH179" s="41"/>
      <c r="SCI179" s="41"/>
      <c r="SCJ179" s="41"/>
      <c r="SCK179" s="41"/>
      <c r="SCL179" s="41"/>
      <c r="SCM179" s="41"/>
      <c r="SCN179" s="41"/>
      <c r="SCO179" s="41"/>
      <c r="SCP179" s="41"/>
      <c r="SCQ179" s="41"/>
      <c r="SCR179" s="41"/>
      <c r="SCS179" s="41"/>
      <c r="SCT179" s="41"/>
      <c r="SCU179" s="41"/>
      <c r="SCV179" s="41"/>
      <c r="SCW179" s="41"/>
      <c r="SCX179" s="41"/>
      <c r="SCY179" s="41"/>
      <c r="SCZ179" s="41"/>
      <c r="SDA179" s="41"/>
      <c r="SDB179" s="41"/>
      <c r="SDC179" s="41"/>
      <c r="SDD179" s="41"/>
      <c r="SDE179" s="41"/>
      <c r="SDF179" s="41"/>
      <c r="SDG179" s="41"/>
      <c r="SDH179" s="41"/>
      <c r="SDI179" s="41"/>
      <c r="SDJ179" s="41"/>
      <c r="SDK179" s="41"/>
      <c r="SDL179" s="41"/>
      <c r="SDM179" s="41"/>
      <c r="SDN179" s="41"/>
      <c r="SDO179" s="41"/>
      <c r="SDP179" s="41"/>
      <c r="SDQ179" s="41"/>
      <c r="SDR179" s="41"/>
      <c r="SDS179" s="41"/>
      <c r="SDT179" s="41"/>
      <c r="SDU179" s="41"/>
      <c r="SDV179" s="41"/>
      <c r="SDW179" s="41"/>
      <c r="SDX179" s="41"/>
      <c r="SDY179" s="41"/>
      <c r="SDZ179" s="41"/>
      <c r="SEA179" s="41"/>
      <c r="SEB179" s="41"/>
      <c r="SEC179" s="41"/>
      <c r="SED179" s="41"/>
      <c r="SEE179" s="41"/>
      <c r="SEF179" s="41"/>
      <c r="SEG179" s="41"/>
      <c r="SEH179" s="41"/>
      <c r="SEI179" s="41"/>
      <c r="SEJ179" s="41"/>
      <c r="SEK179" s="41"/>
      <c r="SEL179" s="41"/>
      <c r="SEM179" s="41"/>
      <c r="SEN179" s="41"/>
      <c r="SEO179" s="41"/>
      <c r="SEP179" s="41"/>
      <c r="SEQ179" s="41"/>
      <c r="SER179" s="41"/>
      <c r="SES179" s="41"/>
      <c r="SET179" s="41"/>
      <c r="SEU179" s="41"/>
      <c r="SEV179" s="41"/>
      <c r="SEW179" s="41"/>
      <c r="SEX179" s="41"/>
      <c r="SEY179" s="41"/>
      <c r="SEZ179" s="41"/>
      <c r="SFA179" s="41"/>
      <c r="SFB179" s="41"/>
      <c r="SFC179" s="41"/>
      <c r="SFD179" s="41"/>
      <c r="SFE179" s="41"/>
      <c r="SFF179" s="41"/>
      <c r="SFG179" s="41"/>
      <c r="SFH179" s="41"/>
      <c r="SFI179" s="41"/>
      <c r="SFJ179" s="41"/>
      <c r="SFK179" s="41"/>
      <c r="SFL179" s="41"/>
      <c r="SFM179" s="41"/>
      <c r="SFN179" s="41"/>
      <c r="SFO179" s="41"/>
      <c r="SFP179" s="41"/>
      <c r="SFQ179" s="41"/>
      <c r="SFR179" s="41"/>
      <c r="SFS179" s="41"/>
      <c r="SFT179" s="41"/>
      <c r="SFU179" s="41"/>
      <c r="SFV179" s="41"/>
      <c r="SFW179" s="41"/>
      <c r="SFX179" s="41"/>
      <c r="SFY179" s="41"/>
      <c r="SFZ179" s="41"/>
      <c r="SGA179" s="41"/>
      <c r="SGB179" s="41"/>
      <c r="SGC179" s="41"/>
      <c r="SGD179" s="41"/>
      <c r="SGE179" s="41"/>
      <c r="SGF179" s="41"/>
      <c r="SGG179" s="41"/>
      <c r="SGH179" s="41"/>
      <c r="SGI179" s="41"/>
      <c r="SGJ179" s="41"/>
      <c r="SGK179" s="41"/>
      <c r="SGL179" s="41"/>
      <c r="SGM179" s="41"/>
      <c r="SGN179" s="41"/>
      <c r="SGO179" s="41"/>
      <c r="SGP179" s="41"/>
      <c r="SGQ179" s="41"/>
      <c r="SGR179" s="41"/>
      <c r="SGS179" s="41"/>
      <c r="SGT179" s="41"/>
      <c r="SGU179" s="41"/>
      <c r="SGV179" s="41"/>
      <c r="SGW179" s="41"/>
      <c r="SGX179" s="41"/>
      <c r="SGY179" s="41"/>
      <c r="SGZ179" s="41"/>
      <c r="SHA179" s="41"/>
      <c r="SHB179" s="41"/>
      <c r="SHC179" s="41"/>
      <c r="SHD179" s="41"/>
      <c r="SHE179" s="41"/>
      <c r="SHF179" s="41"/>
      <c r="SHG179" s="41"/>
      <c r="SHH179" s="41"/>
      <c r="SHI179" s="41"/>
      <c r="SHJ179" s="41"/>
      <c r="SHK179" s="41"/>
      <c r="SHL179" s="41"/>
      <c r="SHM179" s="41"/>
      <c r="SHN179" s="41"/>
      <c r="SHO179" s="41"/>
      <c r="SHP179" s="41"/>
      <c r="SHQ179" s="41"/>
      <c r="SHR179" s="41"/>
      <c r="SHS179" s="41"/>
      <c r="SHT179" s="41"/>
      <c r="SHU179" s="41"/>
      <c r="SHV179" s="41"/>
      <c r="SHW179" s="41"/>
      <c r="SHX179" s="41"/>
      <c r="SHY179" s="41"/>
      <c r="SHZ179" s="41"/>
      <c r="SIA179" s="41"/>
      <c r="SIB179" s="41"/>
      <c r="SIC179" s="41"/>
      <c r="SID179" s="41"/>
      <c r="SIE179" s="41"/>
      <c r="SIF179" s="41"/>
      <c r="SIG179" s="41"/>
      <c r="SIH179" s="41"/>
      <c r="SII179" s="41"/>
      <c r="SIJ179" s="41"/>
      <c r="SIK179" s="41"/>
      <c r="SIL179" s="41"/>
      <c r="SIM179" s="41"/>
      <c r="SIN179" s="41"/>
      <c r="SIO179" s="41"/>
      <c r="SIP179" s="41"/>
      <c r="SIQ179" s="41"/>
      <c r="SIR179" s="41"/>
      <c r="SIS179" s="41"/>
      <c r="SIT179" s="41"/>
      <c r="SIU179" s="41"/>
      <c r="SIV179" s="41"/>
      <c r="SIW179" s="41"/>
      <c r="SIX179" s="41"/>
      <c r="SIY179" s="41"/>
      <c r="SIZ179" s="41"/>
      <c r="SJA179" s="41"/>
      <c r="SJB179" s="41"/>
      <c r="SJC179" s="41"/>
      <c r="SJD179" s="41"/>
      <c r="SJE179" s="41"/>
      <c r="SJF179" s="41"/>
      <c r="SJG179" s="41"/>
      <c r="SJH179" s="41"/>
      <c r="SJI179" s="41"/>
      <c r="SJJ179" s="41"/>
      <c r="SJK179" s="41"/>
      <c r="SJL179" s="41"/>
      <c r="SJM179" s="41"/>
      <c r="SJN179" s="41"/>
      <c r="SJO179" s="41"/>
      <c r="SJP179" s="41"/>
      <c r="SJQ179" s="41"/>
      <c r="SJR179" s="41"/>
      <c r="SJS179" s="41"/>
      <c r="SJT179" s="41"/>
      <c r="SJU179" s="41"/>
      <c r="SJV179" s="41"/>
      <c r="SJW179" s="41"/>
      <c r="SJX179" s="41"/>
      <c r="SJY179" s="41"/>
      <c r="SJZ179" s="41"/>
      <c r="SKA179" s="41"/>
      <c r="SKB179" s="41"/>
      <c r="SKC179" s="41"/>
      <c r="SKD179" s="41"/>
      <c r="SKE179" s="41"/>
      <c r="SKF179" s="41"/>
      <c r="SKG179" s="41"/>
      <c r="SKH179" s="41"/>
      <c r="SKI179" s="41"/>
      <c r="SKJ179" s="41"/>
      <c r="SKK179" s="41"/>
      <c r="SKL179" s="41"/>
      <c r="SKM179" s="41"/>
      <c r="SKN179" s="41"/>
      <c r="SKO179" s="41"/>
      <c r="SKP179" s="41"/>
      <c r="SKQ179" s="41"/>
      <c r="SKR179" s="41"/>
      <c r="SKS179" s="41"/>
      <c r="SKT179" s="41"/>
      <c r="SKU179" s="41"/>
      <c r="SKV179" s="41"/>
      <c r="SKW179" s="41"/>
      <c r="SKX179" s="41"/>
      <c r="SKY179" s="41"/>
      <c r="SKZ179" s="41"/>
      <c r="SLA179" s="41"/>
      <c r="SLB179" s="41"/>
      <c r="SLC179" s="41"/>
      <c r="SLD179" s="41"/>
      <c r="SLE179" s="41"/>
      <c r="SLF179" s="41"/>
      <c r="SLG179" s="41"/>
      <c r="SLH179" s="41"/>
      <c r="SLI179" s="41"/>
      <c r="SLJ179" s="41"/>
      <c r="SLK179" s="41"/>
      <c r="SLL179" s="41"/>
      <c r="SLM179" s="41"/>
      <c r="SLN179" s="41"/>
      <c r="SLO179" s="41"/>
      <c r="SLP179" s="41"/>
      <c r="SLQ179" s="41"/>
      <c r="SLR179" s="41"/>
      <c r="SLS179" s="41"/>
      <c r="SLT179" s="41"/>
      <c r="SLU179" s="41"/>
      <c r="SLV179" s="41"/>
      <c r="SLW179" s="41"/>
      <c r="SLX179" s="41"/>
      <c r="SLY179" s="41"/>
      <c r="SLZ179" s="41"/>
      <c r="SMA179" s="41"/>
      <c r="SMB179" s="41"/>
      <c r="SMC179" s="41"/>
      <c r="SMD179" s="41"/>
      <c r="SME179" s="41"/>
      <c r="SMF179" s="41"/>
      <c r="SMG179" s="41"/>
      <c r="SMH179" s="41"/>
      <c r="SMI179" s="41"/>
      <c r="SMJ179" s="41"/>
      <c r="SMK179" s="41"/>
      <c r="SML179" s="41"/>
      <c r="SMM179" s="41"/>
      <c r="SMN179" s="41"/>
      <c r="SMO179" s="41"/>
      <c r="SMP179" s="41"/>
      <c r="SMQ179" s="41"/>
      <c r="SMR179" s="41"/>
      <c r="SMS179" s="41"/>
      <c r="SMT179" s="41"/>
      <c r="SMU179" s="41"/>
      <c r="SMV179" s="41"/>
      <c r="SMW179" s="41"/>
      <c r="SMX179" s="41"/>
      <c r="SMY179" s="41"/>
      <c r="SMZ179" s="41"/>
      <c r="SNA179" s="41"/>
      <c r="SNB179" s="41"/>
      <c r="SNC179" s="41"/>
      <c r="SND179" s="41"/>
      <c r="SNE179" s="41"/>
      <c r="SNF179" s="41"/>
      <c r="SNG179" s="41"/>
      <c r="SNH179" s="41"/>
      <c r="SNI179" s="41"/>
      <c r="SNJ179" s="41"/>
      <c r="SNK179" s="41"/>
      <c r="SNL179" s="41"/>
      <c r="SNM179" s="41"/>
      <c r="SNN179" s="41"/>
      <c r="SNO179" s="41"/>
      <c r="SNP179" s="41"/>
      <c r="SNQ179" s="41"/>
      <c r="SNR179" s="41"/>
      <c r="SNS179" s="41"/>
      <c r="SNT179" s="41"/>
      <c r="SNU179" s="41"/>
      <c r="SNV179" s="41"/>
      <c r="SNW179" s="41"/>
      <c r="SNX179" s="41"/>
      <c r="SNY179" s="41"/>
      <c r="SNZ179" s="41"/>
      <c r="SOA179" s="41"/>
      <c r="SOB179" s="41"/>
      <c r="SOC179" s="41"/>
      <c r="SOD179" s="41"/>
      <c r="SOE179" s="41"/>
      <c r="SOF179" s="41"/>
      <c r="SOG179" s="41"/>
      <c r="SOH179" s="41"/>
      <c r="SOI179" s="41"/>
      <c r="SOJ179" s="41"/>
      <c r="SOK179" s="41"/>
      <c r="SOL179" s="41"/>
      <c r="SOM179" s="41"/>
      <c r="SON179" s="41"/>
      <c r="SOO179" s="41"/>
      <c r="SOP179" s="41"/>
      <c r="SOQ179" s="41"/>
      <c r="SOR179" s="41"/>
      <c r="SOS179" s="41"/>
      <c r="SOT179" s="41"/>
      <c r="SOU179" s="41"/>
      <c r="SOV179" s="41"/>
      <c r="SOW179" s="41"/>
      <c r="SOX179" s="41"/>
      <c r="SOY179" s="41"/>
      <c r="SOZ179" s="41"/>
      <c r="SPA179" s="41"/>
      <c r="SPB179" s="41"/>
      <c r="SPC179" s="41"/>
      <c r="SPD179" s="41"/>
      <c r="SPE179" s="41"/>
      <c r="SPF179" s="41"/>
      <c r="SPG179" s="41"/>
      <c r="SPH179" s="41"/>
      <c r="SPI179" s="41"/>
      <c r="SPJ179" s="41"/>
      <c r="SPK179" s="41"/>
      <c r="SPL179" s="41"/>
      <c r="SPM179" s="41"/>
      <c r="SPN179" s="41"/>
      <c r="SPO179" s="41"/>
      <c r="SPP179" s="41"/>
      <c r="SPQ179" s="41"/>
      <c r="SPR179" s="41"/>
      <c r="SPS179" s="41"/>
      <c r="SPT179" s="41"/>
      <c r="SPU179" s="41"/>
      <c r="SPV179" s="41"/>
      <c r="SPW179" s="41"/>
      <c r="SPX179" s="41"/>
      <c r="SPY179" s="41"/>
      <c r="SPZ179" s="41"/>
      <c r="SQA179" s="41"/>
      <c r="SQB179" s="41"/>
      <c r="SQC179" s="41"/>
      <c r="SQD179" s="41"/>
      <c r="SQE179" s="41"/>
      <c r="SQF179" s="41"/>
      <c r="SQG179" s="41"/>
      <c r="SQH179" s="41"/>
      <c r="SQI179" s="41"/>
      <c r="SQJ179" s="41"/>
      <c r="SQK179" s="41"/>
      <c r="SQL179" s="41"/>
      <c r="SQM179" s="41"/>
      <c r="SQN179" s="41"/>
      <c r="SQO179" s="41"/>
      <c r="SQP179" s="41"/>
      <c r="SQQ179" s="41"/>
      <c r="SQR179" s="41"/>
      <c r="SQS179" s="41"/>
      <c r="SQT179" s="41"/>
      <c r="SQU179" s="41"/>
      <c r="SQV179" s="41"/>
      <c r="SQW179" s="41"/>
      <c r="SQX179" s="41"/>
      <c r="SQY179" s="41"/>
      <c r="SQZ179" s="41"/>
      <c r="SRA179" s="41"/>
      <c r="SRB179" s="41"/>
      <c r="SRC179" s="41"/>
      <c r="SRD179" s="41"/>
      <c r="SRE179" s="41"/>
      <c r="SRF179" s="41"/>
      <c r="SRG179" s="41"/>
      <c r="SRH179" s="41"/>
      <c r="SRI179" s="41"/>
      <c r="SRJ179" s="41"/>
      <c r="SRK179" s="41"/>
      <c r="SRL179" s="41"/>
      <c r="SRM179" s="41"/>
      <c r="SRN179" s="41"/>
      <c r="SRO179" s="41"/>
      <c r="SRP179" s="41"/>
      <c r="SRQ179" s="41"/>
      <c r="SRR179" s="41"/>
      <c r="SRS179" s="41"/>
      <c r="SRT179" s="41"/>
      <c r="SRU179" s="41"/>
      <c r="SRV179" s="41"/>
      <c r="SRW179" s="41"/>
      <c r="SRX179" s="41"/>
      <c r="SRY179" s="41"/>
      <c r="SRZ179" s="41"/>
      <c r="SSA179" s="41"/>
      <c r="SSB179" s="41"/>
      <c r="SSC179" s="41"/>
      <c r="SSD179" s="41"/>
      <c r="SSE179" s="41"/>
      <c r="SSF179" s="41"/>
      <c r="SSG179" s="41"/>
      <c r="SSH179" s="41"/>
      <c r="SSI179" s="41"/>
      <c r="SSJ179" s="41"/>
      <c r="SSK179" s="41"/>
      <c r="SSL179" s="41"/>
      <c r="SSM179" s="41"/>
      <c r="SSN179" s="41"/>
      <c r="SSO179" s="41"/>
      <c r="SSP179" s="41"/>
      <c r="SSQ179" s="41"/>
      <c r="SSR179" s="41"/>
      <c r="SSS179" s="41"/>
      <c r="SST179" s="41"/>
      <c r="SSU179" s="41"/>
      <c r="SSV179" s="41"/>
      <c r="SSW179" s="41"/>
      <c r="SSX179" s="41"/>
      <c r="SSY179" s="41"/>
      <c r="SSZ179" s="41"/>
      <c r="STA179" s="41"/>
      <c r="STB179" s="41"/>
      <c r="STC179" s="41"/>
      <c r="STD179" s="41"/>
      <c r="STE179" s="41"/>
      <c r="STF179" s="41"/>
      <c r="STG179" s="41"/>
      <c r="STH179" s="41"/>
      <c r="STI179" s="41"/>
      <c r="STJ179" s="41"/>
      <c r="STK179" s="41"/>
      <c r="STL179" s="41"/>
      <c r="STM179" s="41"/>
      <c r="STN179" s="41"/>
      <c r="STO179" s="41"/>
      <c r="STP179" s="41"/>
      <c r="STQ179" s="41"/>
      <c r="STR179" s="41"/>
      <c r="STS179" s="41"/>
      <c r="STT179" s="41"/>
      <c r="STU179" s="41"/>
      <c r="STV179" s="41"/>
      <c r="STW179" s="41"/>
      <c r="STX179" s="41"/>
      <c r="STY179" s="41"/>
      <c r="STZ179" s="41"/>
      <c r="SUA179" s="41"/>
      <c r="SUB179" s="41"/>
      <c r="SUC179" s="41"/>
      <c r="SUD179" s="41"/>
      <c r="SUE179" s="41"/>
      <c r="SUF179" s="41"/>
      <c r="SUG179" s="41"/>
      <c r="SUH179" s="41"/>
      <c r="SUI179" s="41"/>
      <c r="SUJ179" s="41"/>
      <c r="SUK179" s="41"/>
      <c r="SUL179" s="41"/>
      <c r="SUM179" s="41"/>
      <c r="SUN179" s="41"/>
      <c r="SUO179" s="41"/>
      <c r="SUP179" s="41"/>
      <c r="SUQ179" s="41"/>
      <c r="SUR179" s="41"/>
      <c r="SUS179" s="41"/>
      <c r="SUT179" s="41"/>
      <c r="SUU179" s="41"/>
      <c r="SUV179" s="41"/>
      <c r="SUW179" s="41"/>
      <c r="SUX179" s="41"/>
      <c r="SUY179" s="41"/>
      <c r="SUZ179" s="41"/>
      <c r="SVA179" s="41"/>
      <c r="SVB179" s="41"/>
      <c r="SVC179" s="41"/>
      <c r="SVD179" s="41"/>
      <c r="SVE179" s="41"/>
      <c r="SVF179" s="41"/>
      <c r="SVG179" s="41"/>
      <c r="SVH179" s="41"/>
      <c r="SVI179" s="41"/>
      <c r="SVJ179" s="41"/>
      <c r="SVK179" s="41"/>
      <c r="SVL179" s="41"/>
      <c r="SVM179" s="41"/>
      <c r="SVN179" s="41"/>
      <c r="SVO179" s="41"/>
      <c r="SVP179" s="41"/>
      <c r="SVQ179" s="41"/>
      <c r="SVR179" s="41"/>
      <c r="SVS179" s="41"/>
      <c r="SVT179" s="41"/>
      <c r="SVU179" s="41"/>
      <c r="SVV179" s="41"/>
      <c r="SVW179" s="41"/>
      <c r="SVX179" s="41"/>
      <c r="SVY179" s="41"/>
      <c r="SVZ179" s="41"/>
      <c r="SWA179" s="41"/>
      <c r="SWB179" s="41"/>
      <c r="SWC179" s="41"/>
      <c r="SWD179" s="41"/>
      <c r="SWE179" s="41"/>
      <c r="SWF179" s="41"/>
      <c r="SWG179" s="41"/>
      <c r="SWH179" s="41"/>
      <c r="SWI179" s="41"/>
      <c r="SWJ179" s="41"/>
      <c r="SWK179" s="41"/>
      <c r="SWL179" s="41"/>
      <c r="SWM179" s="41"/>
      <c r="SWN179" s="41"/>
      <c r="SWO179" s="41"/>
      <c r="SWP179" s="41"/>
      <c r="SWQ179" s="41"/>
      <c r="SWR179" s="41"/>
      <c r="SWS179" s="41"/>
      <c r="SWT179" s="41"/>
      <c r="SWU179" s="41"/>
      <c r="SWV179" s="41"/>
      <c r="SWW179" s="41"/>
      <c r="SWX179" s="41"/>
      <c r="SWY179" s="41"/>
      <c r="SWZ179" s="41"/>
      <c r="SXA179" s="41"/>
      <c r="SXB179" s="41"/>
      <c r="SXC179" s="41"/>
      <c r="SXD179" s="41"/>
      <c r="SXE179" s="41"/>
      <c r="SXF179" s="41"/>
      <c r="SXG179" s="41"/>
      <c r="SXH179" s="41"/>
      <c r="SXI179" s="41"/>
      <c r="SXJ179" s="41"/>
      <c r="SXK179" s="41"/>
      <c r="SXL179" s="41"/>
      <c r="SXM179" s="41"/>
      <c r="SXN179" s="41"/>
      <c r="SXO179" s="41"/>
      <c r="SXP179" s="41"/>
      <c r="SXQ179" s="41"/>
      <c r="SXR179" s="41"/>
      <c r="SXS179" s="41"/>
      <c r="SXT179" s="41"/>
      <c r="SXU179" s="41"/>
      <c r="SXV179" s="41"/>
      <c r="SXW179" s="41"/>
      <c r="SXX179" s="41"/>
      <c r="SXY179" s="41"/>
      <c r="SXZ179" s="41"/>
      <c r="SYA179" s="41"/>
      <c r="SYB179" s="41"/>
      <c r="SYC179" s="41"/>
      <c r="SYD179" s="41"/>
      <c r="SYE179" s="41"/>
      <c r="SYF179" s="41"/>
      <c r="SYG179" s="41"/>
      <c r="SYH179" s="41"/>
      <c r="SYI179" s="41"/>
      <c r="SYJ179" s="41"/>
      <c r="SYK179" s="41"/>
      <c r="SYL179" s="41"/>
      <c r="SYM179" s="41"/>
      <c r="SYN179" s="41"/>
      <c r="SYO179" s="41"/>
      <c r="SYP179" s="41"/>
      <c r="SYQ179" s="41"/>
      <c r="SYR179" s="41"/>
      <c r="SYS179" s="41"/>
      <c r="SYT179" s="41"/>
      <c r="SYU179" s="41"/>
      <c r="SYV179" s="41"/>
      <c r="SYW179" s="41"/>
      <c r="SYX179" s="41"/>
      <c r="SYY179" s="41"/>
      <c r="SYZ179" s="41"/>
      <c r="SZA179" s="41"/>
      <c r="SZB179" s="41"/>
      <c r="SZC179" s="41"/>
      <c r="SZD179" s="41"/>
      <c r="SZE179" s="41"/>
      <c r="SZF179" s="41"/>
      <c r="SZG179" s="41"/>
      <c r="SZH179" s="41"/>
      <c r="SZI179" s="41"/>
      <c r="SZJ179" s="41"/>
      <c r="SZK179" s="41"/>
      <c r="SZL179" s="41"/>
      <c r="SZM179" s="41"/>
      <c r="SZN179" s="41"/>
      <c r="SZO179" s="41"/>
      <c r="SZP179" s="41"/>
      <c r="SZQ179" s="41"/>
      <c r="SZR179" s="41"/>
      <c r="SZS179" s="41"/>
      <c r="SZT179" s="41"/>
      <c r="SZU179" s="41"/>
      <c r="SZV179" s="41"/>
      <c r="SZW179" s="41"/>
      <c r="SZX179" s="41"/>
      <c r="SZY179" s="41"/>
      <c r="SZZ179" s="41"/>
      <c r="TAA179" s="41"/>
      <c r="TAB179" s="41"/>
      <c r="TAC179" s="41"/>
      <c r="TAD179" s="41"/>
      <c r="TAE179" s="41"/>
      <c r="TAF179" s="41"/>
      <c r="TAG179" s="41"/>
      <c r="TAH179" s="41"/>
      <c r="TAI179" s="41"/>
      <c r="TAJ179" s="41"/>
      <c r="TAK179" s="41"/>
      <c r="TAL179" s="41"/>
      <c r="TAM179" s="41"/>
      <c r="TAN179" s="41"/>
      <c r="TAO179" s="41"/>
      <c r="TAP179" s="41"/>
      <c r="TAQ179" s="41"/>
      <c r="TAR179" s="41"/>
      <c r="TAS179" s="41"/>
      <c r="TAT179" s="41"/>
      <c r="TAU179" s="41"/>
      <c r="TAV179" s="41"/>
      <c r="TAW179" s="41"/>
      <c r="TAX179" s="41"/>
      <c r="TAY179" s="41"/>
      <c r="TAZ179" s="41"/>
      <c r="TBA179" s="41"/>
      <c r="TBB179" s="41"/>
      <c r="TBC179" s="41"/>
      <c r="TBD179" s="41"/>
      <c r="TBE179" s="41"/>
      <c r="TBF179" s="41"/>
      <c r="TBG179" s="41"/>
      <c r="TBH179" s="41"/>
      <c r="TBI179" s="41"/>
      <c r="TBJ179" s="41"/>
      <c r="TBK179" s="41"/>
      <c r="TBL179" s="41"/>
      <c r="TBM179" s="41"/>
      <c r="TBN179" s="41"/>
      <c r="TBO179" s="41"/>
      <c r="TBP179" s="41"/>
      <c r="TBQ179" s="41"/>
      <c r="TBR179" s="41"/>
      <c r="TBS179" s="41"/>
      <c r="TBT179" s="41"/>
      <c r="TBU179" s="41"/>
      <c r="TBV179" s="41"/>
      <c r="TBW179" s="41"/>
      <c r="TBX179" s="41"/>
      <c r="TBY179" s="41"/>
      <c r="TBZ179" s="41"/>
      <c r="TCA179" s="41"/>
      <c r="TCB179" s="41"/>
      <c r="TCC179" s="41"/>
      <c r="TCD179" s="41"/>
      <c r="TCE179" s="41"/>
      <c r="TCF179" s="41"/>
      <c r="TCG179" s="41"/>
      <c r="TCH179" s="41"/>
      <c r="TCI179" s="41"/>
      <c r="TCJ179" s="41"/>
      <c r="TCK179" s="41"/>
      <c r="TCL179" s="41"/>
      <c r="TCM179" s="41"/>
      <c r="TCN179" s="41"/>
      <c r="TCO179" s="41"/>
      <c r="TCP179" s="41"/>
      <c r="TCQ179" s="41"/>
      <c r="TCR179" s="41"/>
      <c r="TCS179" s="41"/>
      <c r="TCT179" s="41"/>
      <c r="TCU179" s="41"/>
      <c r="TCV179" s="41"/>
      <c r="TCW179" s="41"/>
      <c r="TCX179" s="41"/>
      <c r="TCY179" s="41"/>
      <c r="TCZ179" s="41"/>
      <c r="TDA179" s="41"/>
      <c r="TDB179" s="41"/>
      <c r="TDC179" s="41"/>
      <c r="TDD179" s="41"/>
      <c r="TDE179" s="41"/>
      <c r="TDF179" s="41"/>
      <c r="TDG179" s="41"/>
      <c r="TDH179" s="41"/>
      <c r="TDI179" s="41"/>
      <c r="TDJ179" s="41"/>
      <c r="TDK179" s="41"/>
      <c r="TDL179" s="41"/>
      <c r="TDM179" s="41"/>
      <c r="TDN179" s="41"/>
      <c r="TDO179" s="41"/>
      <c r="TDP179" s="41"/>
      <c r="TDQ179" s="41"/>
      <c r="TDR179" s="41"/>
      <c r="TDS179" s="41"/>
      <c r="TDT179" s="41"/>
      <c r="TDU179" s="41"/>
      <c r="TDV179" s="41"/>
      <c r="TDW179" s="41"/>
      <c r="TDX179" s="41"/>
      <c r="TDY179" s="41"/>
      <c r="TDZ179" s="41"/>
      <c r="TEA179" s="41"/>
      <c r="TEB179" s="41"/>
      <c r="TEC179" s="41"/>
      <c r="TED179" s="41"/>
      <c r="TEE179" s="41"/>
      <c r="TEF179" s="41"/>
      <c r="TEG179" s="41"/>
      <c r="TEH179" s="41"/>
      <c r="TEI179" s="41"/>
      <c r="TEJ179" s="41"/>
      <c r="TEK179" s="41"/>
      <c r="TEL179" s="41"/>
      <c r="TEM179" s="41"/>
      <c r="TEN179" s="41"/>
      <c r="TEO179" s="41"/>
      <c r="TEP179" s="41"/>
      <c r="TEQ179" s="41"/>
      <c r="TER179" s="41"/>
      <c r="TES179" s="41"/>
      <c r="TET179" s="41"/>
      <c r="TEU179" s="41"/>
      <c r="TEV179" s="41"/>
      <c r="TEW179" s="41"/>
      <c r="TEX179" s="41"/>
      <c r="TEY179" s="41"/>
      <c r="TEZ179" s="41"/>
      <c r="TFA179" s="41"/>
      <c r="TFB179" s="41"/>
      <c r="TFC179" s="41"/>
      <c r="TFD179" s="41"/>
      <c r="TFE179" s="41"/>
      <c r="TFF179" s="41"/>
      <c r="TFG179" s="41"/>
      <c r="TFH179" s="41"/>
      <c r="TFI179" s="41"/>
      <c r="TFJ179" s="41"/>
      <c r="TFK179" s="41"/>
      <c r="TFL179" s="41"/>
      <c r="TFM179" s="41"/>
      <c r="TFN179" s="41"/>
      <c r="TFO179" s="41"/>
      <c r="TFP179" s="41"/>
      <c r="TFQ179" s="41"/>
      <c r="TFR179" s="41"/>
      <c r="TFS179" s="41"/>
      <c r="TFT179" s="41"/>
      <c r="TFU179" s="41"/>
      <c r="TFV179" s="41"/>
      <c r="TFW179" s="41"/>
      <c r="TFX179" s="41"/>
      <c r="TFY179" s="41"/>
      <c r="TFZ179" s="41"/>
      <c r="TGA179" s="41"/>
      <c r="TGB179" s="41"/>
      <c r="TGC179" s="41"/>
      <c r="TGD179" s="41"/>
      <c r="TGE179" s="41"/>
      <c r="TGF179" s="41"/>
      <c r="TGG179" s="41"/>
      <c r="TGH179" s="41"/>
      <c r="TGI179" s="41"/>
      <c r="TGJ179" s="41"/>
      <c r="TGK179" s="41"/>
      <c r="TGL179" s="41"/>
      <c r="TGM179" s="41"/>
      <c r="TGN179" s="41"/>
      <c r="TGO179" s="41"/>
      <c r="TGP179" s="41"/>
      <c r="TGQ179" s="41"/>
      <c r="TGR179" s="41"/>
      <c r="TGS179" s="41"/>
      <c r="TGT179" s="41"/>
      <c r="TGU179" s="41"/>
      <c r="TGV179" s="41"/>
      <c r="TGW179" s="41"/>
      <c r="TGX179" s="41"/>
      <c r="TGY179" s="41"/>
      <c r="TGZ179" s="41"/>
      <c r="THA179" s="41"/>
      <c r="THB179" s="41"/>
      <c r="THC179" s="41"/>
      <c r="THD179" s="41"/>
      <c r="THE179" s="41"/>
      <c r="THF179" s="41"/>
      <c r="THG179" s="41"/>
      <c r="THH179" s="41"/>
      <c r="THI179" s="41"/>
      <c r="THJ179" s="41"/>
      <c r="THK179" s="41"/>
      <c r="THL179" s="41"/>
      <c r="THM179" s="41"/>
      <c r="THN179" s="41"/>
      <c r="THO179" s="41"/>
      <c r="THP179" s="41"/>
      <c r="THQ179" s="41"/>
      <c r="THR179" s="41"/>
      <c r="THS179" s="41"/>
      <c r="THT179" s="41"/>
      <c r="THU179" s="41"/>
      <c r="THV179" s="41"/>
      <c r="THW179" s="41"/>
      <c r="THX179" s="41"/>
      <c r="THY179" s="41"/>
      <c r="THZ179" s="41"/>
      <c r="TIA179" s="41"/>
      <c r="TIB179" s="41"/>
      <c r="TIC179" s="41"/>
      <c r="TID179" s="41"/>
      <c r="TIE179" s="41"/>
      <c r="TIF179" s="41"/>
      <c r="TIG179" s="41"/>
      <c r="TIH179" s="41"/>
      <c r="TII179" s="41"/>
      <c r="TIJ179" s="41"/>
      <c r="TIK179" s="41"/>
      <c r="TIL179" s="41"/>
      <c r="TIM179" s="41"/>
      <c r="TIN179" s="41"/>
      <c r="TIO179" s="41"/>
      <c r="TIP179" s="41"/>
      <c r="TIQ179" s="41"/>
      <c r="TIR179" s="41"/>
      <c r="TIS179" s="41"/>
      <c r="TIT179" s="41"/>
      <c r="TIU179" s="41"/>
      <c r="TIV179" s="41"/>
      <c r="TIW179" s="41"/>
      <c r="TIX179" s="41"/>
      <c r="TIY179" s="41"/>
      <c r="TIZ179" s="41"/>
      <c r="TJA179" s="41"/>
      <c r="TJB179" s="41"/>
      <c r="TJC179" s="41"/>
      <c r="TJD179" s="41"/>
      <c r="TJE179" s="41"/>
      <c r="TJF179" s="41"/>
      <c r="TJG179" s="41"/>
      <c r="TJH179" s="41"/>
      <c r="TJI179" s="41"/>
      <c r="TJJ179" s="41"/>
      <c r="TJK179" s="41"/>
      <c r="TJL179" s="41"/>
      <c r="TJM179" s="41"/>
      <c r="TJN179" s="41"/>
      <c r="TJO179" s="41"/>
      <c r="TJP179" s="41"/>
      <c r="TJQ179" s="41"/>
      <c r="TJR179" s="41"/>
      <c r="TJS179" s="41"/>
      <c r="TJT179" s="41"/>
      <c r="TJU179" s="41"/>
      <c r="TJV179" s="41"/>
      <c r="TJW179" s="41"/>
      <c r="TJX179" s="41"/>
      <c r="TJY179" s="41"/>
      <c r="TJZ179" s="41"/>
      <c r="TKA179" s="41"/>
      <c r="TKB179" s="41"/>
      <c r="TKC179" s="41"/>
      <c r="TKD179" s="41"/>
      <c r="TKE179" s="41"/>
      <c r="TKF179" s="41"/>
      <c r="TKG179" s="41"/>
      <c r="TKH179" s="41"/>
      <c r="TKI179" s="41"/>
      <c r="TKJ179" s="41"/>
      <c r="TKK179" s="41"/>
      <c r="TKL179" s="41"/>
      <c r="TKM179" s="41"/>
      <c r="TKN179" s="41"/>
      <c r="TKO179" s="41"/>
      <c r="TKP179" s="41"/>
      <c r="TKQ179" s="41"/>
      <c r="TKR179" s="41"/>
      <c r="TKS179" s="41"/>
      <c r="TKT179" s="41"/>
      <c r="TKU179" s="41"/>
      <c r="TKV179" s="41"/>
      <c r="TKW179" s="41"/>
      <c r="TKX179" s="41"/>
      <c r="TKY179" s="41"/>
      <c r="TKZ179" s="41"/>
      <c r="TLA179" s="41"/>
      <c r="TLB179" s="41"/>
      <c r="TLC179" s="41"/>
      <c r="TLD179" s="41"/>
      <c r="TLE179" s="41"/>
      <c r="TLF179" s="41"/>
      <c r="TLG179" s="41"/>
      <c r="TLH179" s="41"/>
      <c r="TLI179" s="41"/>
      <c r="TLJ179" s="41"/>
      <c r="TLK179" s="41"/>
      <c r="TLL179" s="41"/>
      <c r="TLM179" s="41"/>
      <c r="TLN179" s="41"/>
      <c r="TLO179" s="41"/>
      <c r="TLP179" s="41"/>
      <c r="TLQ179" s="41"/>
      <c r="TLR179" s="41"/>
      <c r="TLS179" s="41"/>
      <c r="TLT179" s="41"/>
      <c r="TLU179" s="41"/>
      <c r="TLV179" s="41"/>
      <c r="TLW179" s="41"/>
      <c r="TLX179" s="41"/>
      <c r="TLY179" s="41"/>
      <c r="TLZ179" s="41"/>
      <c r="TMA179" s="41"/>
      <c r="TMB179" s="41"/>
      <c r="TMC179" s="41"/>
      <c r="TMD179" s="41"/>
      <c r="TME179" s="41"/>
      <c r="TMF179" s="41"/>
      <c r="TMG179" s="41"/>
      <c r="TMH179" s="41"/>
      <c r="TMI179" s="41"/>
      <c r="TMJ179" s="41"/>
      <c r="TMK179" s="41"/>
      <c r="TML179" s="41"/>
      <c r="TMM179" s="41"/>
      <c r="TMN179" s="41"/>
      <c r="TMO179" s="41"/>
      <c r="TMP179" s="41"/>
      <c r="TMQ179" s="41"/>
      <c r="TMR179" s="41"/>
      <c r="TMS179" s="41"/>
      <c r="TMT179" s="41"/>
      <c r="TMU179" s="41"/>
      <c r="TMV179" s="41"/>
      <c r="TMW179" s="41"/>
      <c r="TMX179" s="41"/>
      <c r="TMY179" s="41"/>
      <c r="TMZ179" s="41"/>
      <c r="TNA179" s="41"/>
      <c r="TNB179" s="41"/>
      <c r="TNC179" s="41"/>
      <c r="TND179" s="41"/>
      <c r="TNE179" s="41"/>
      <c r="TNF179" s="41"/>
      <c r="TNG179" s="41"/>
      <c r="TNH179" s="41"/>
      <c r="TNI179" s="41"/>
      <c r="TNJ179" s="41"/>
      <c r="TNK179" s="41"/>
      <c r="TNL179" s="41"/>
      <c r="TNM179" s="41"/>
      <c r="TNN179" s="41"/>
      <c r="TNO179" s="41"/>
      <c r="TNP179" s="41"/>
      <c r="TNQ179" s="41"/>
      <c r="TNR179" s="41"/>
      <c r="TNS179" s="41"/>
      <c r="TNT179" s="41"/>
      <c r="TNU179" s="41"/>
      <c r="TNV179" s="41"/>
      <c r="TNW179" s="41"/>
      <c r="TNX179" s="41"/>
      <c r="TNY179" s="41"/>
      <c r="TNZ179" s="41"/>
      <c r="TOA179" s="41"/>
      <c r="TOB179" s="41"/>
      <c r="TOC179" s="41"/>
      <c r="TOD179" s="41"/>
      <c r="TOE179" s="41"/>
      <c r="TOF179" s="41"/>
      <c r="TOG179" s="41"/>
      <c r="TOH179" s="41"/>
      <c r="TOI179" s="41"/>
      <c r="TOJ179" s="41"/>
      <c r="TOK179" s="41"/>
      <c r="TOL179" s="41"/>
      <c r="TOM179" s="41"/>
      <c r="TON179" s="41"/>
      <c r="TOO179" s="41"/>
      <c r="TOP179" s="41"/>
      <c r="TOQ179" s="41"/>
      <c r="TOR179" s="41"/>
      <c r="TOS179" s="41"/>
      <c r="TOT179" s="41"/>
      <c r="TOU179" s="41"/>
      <c r="TOV179" s="41"/>
      <c r="TOW179" s="41"/>
      <c r="TOX179" s="41"/>
      <c r="TOY179" s="41"/>
      <c r="TOZ179" s="41"/>
      <c r="TPA179" s="41"/>
      <c r="TPB179" s="41"/>
      <c r="TPC179" s="41"/>
      <c r="TPD179" s="41"/>
      <c r="TPE179" s="41"/>
      <c r="TPF179" s="41"/>
      <c r="TPG179" s="41"/>
      <c r="TPH179" s="41"/>
      <c r="TPI179" s="41"/>
      <c r="TPJ179" s="41"/>
      <c r="TPK179" s="41"/>
      <c r="TPL179" s="41"/>
      <c r="TPM179" s="41"/>
      <c r="TPN179" s="41"/>
      <c r="TPO179" s="41"/>
      <c r="TPP179" s="41"/>
      <c r="TPQ179" s="41"/>
      <c r="TPR179" s="41"/>
      <c r="TPS179" s="41"/>
      <c r="TPT179" s="41"/>
      <c r="TPU179" s="41"/>
      <c r="TPV179" s="41"/>
      <c r="TPW179" s="41"/>
      <c r="TPX179" s="41"/>
      <c r="TPY179" s="41"/>
      <c r="TPZ179" s="41"/>
      <c r="TQA179" s="41"/>
      <c r="TQB179" s="41"/>
      <c r="TQC179" s="41"/>
      <c r="TQD179" s="41"/>
      <c r="TQE179" s="41"/>
      <c r="TQF179" s="41"/>
      <c r="TQG179" s="41"/>
      <c r="TQH179" s="41"/>
      <c r="TQI179" s="41"/>
      <c r="TQJ179" s="41"/>
      <c r="TQK179" s="41"/>
      <c r="TQL179" s="41"/>
      <c r="TQM179" s="41"/>
      <c r="TQN179" s="41"/>
      <c r="TQO179" s="41"/>
      <c r="TQP179" s="41"/>
      <c r="TQQ179" s="41"/>
      <c r="TQR179" s="41"/>
      <c r="TQS179" s="41"/>
      <c r="TQT179" s="41"/>
      <c r="TQU179" s="41"/>
      <c r="TQV179" s="41"/>
      <c r="TQW179" s="41"/>
      <c r="TQX179" s="41"/>
      <c r="TQY179" s="41"/>
      <c r="TQZ179" s="41"/>
      <c r="TRA179" s="41"/>
      <c r="TRB179" s="41"/>
      <c r="TRC179" s="41"/>
      <c r="TRD179" s="41"/>
      <c r="TRE179" s="41"/>
      <c r="TRF179" s="41"/>
      <c r="TRG179" s="41"/>
      <c r="TRH179" s="41"/>
      <c r="TRI179" s="41"/>
      <c r="TRJ179" s="41"/>
      <c r="TRK179" s="41"/>
      <c r="TRL179" s="41"/>
      <c r="TRM179" s="41"/>
      <c r="TRN179" s="41"/>
      <c r="TRO179" s="41"/>
      <c r="TRP179" s="41"/>
      <c r="TRQ179" s="41"/>
      <c r="TRR179" s="41"/>
      <c r="TRS179" s="41"/>
      <c r="TRT179" s="41"/>
      <c r="TRU179" s="41"/>
      <c r="TRV179" s="41"/>
      <c r="TRW179" s="41"/>
      <c r="TRX179" s="41"/>
      <c r="TRY179" s="41"/>
      <c r="TRZ179" s="41"/>
      <c r="TSA179" s="41"/>
      <c r="TSB179" s="41"/>
      <c r="TSC179" s="41"/>
      <c r="TSD179" s="41"/>
      <c r="TSE179" s="41"/>
      <c r="TSF179" s="41"/>
      <c r="TSG179" s="41"/>
      <c r="TSH179" s="41"/>
      <c r="TSI179" s="41"/>
      <c r="TSJ179" s="41"/>
      <c r="TSK179" s="41"/>
      <c r="TSL179" s="41"/>
      <c r="TSM179" s="41"/>
      <c r="TSN179" s="41"/>
      <c r="TSO179" s="41"/>
      <c r="TSP179" s="41"/>
      <c r="TSQ179" s="41"/>
      <c r="TSR179" s="41"/>
      <c r="TSS179" s="41"/>
      <c r="TST179" s="41"/>
      <c r="TSU179" s="41"/>
      <c r="TSV179" s="41"/>
      <c r="TSW179" s="41"/>
      <c r="TSX179" s="41"/>
      <c r="TSY179" s="41"/>
      <c r="TSZ179" s="41"/>
      <c r="TTA179" s="41"/>
      <c r="TTB179" s="41"/>
      <c r="TTC179" s="41"/>
      <c r="TTD179" s="41"/>
      <c r="TTE179" s="41"/>
      <c r="TTF179" s="41"/>
      <c r="TTG179" s="41"/>
      <c r="TTH179" s="41"/>
      <c r="TTI179" s="41"/>
      <c r="TTJ179" s="41"/>
      <c r="TTK179" s="41"/>
      <c r="TTL179" s="41"/>
      <c r="TTM179" s="41"/>
      <c r="TTN179" s="41"/>
      <c r="TTO179" s="41"/>
      <c r="TTP179" s="41"/>
      <c r="TTQ179" s="41"/>
      <c r="TTR179" s="41"/>
      <c r="TTS179" s="41"/>
      <c r="TTT179" s="41"/>
      <c r="TTU179" s="41"/>
      <c r="TTV179" s="41"/>
      <c r="TTW179" s="41"/>
      <c r="TTX179" s="41"/>
      <c r="TTY179" s="41"/>
      <c r="TTZ179" s="41"/>
      <c r="TUA179" s="41"/>
      <c r="TUB179" s="41"/>
      <c r="TUC179" s="41"/>
      <c r="TUD179" s="41"/>
      <c r="TUE179" s="41"/>
      <c r="TUF179" s="41"/>
      <c r="TUG179" s="41"/>
      <c r="TUH179" s="41"/>
      <c r="TUI179" s="41"/>
      <c r="TUJ179" s="41"/>
      <c r="TUK179" s="41"/>
      <c r="TUL179" s="41"/>
      <c r="TUM179" s="41"/>
      <c r="TUN179" s="41"/>
      <c r="TUO179" s="41"/>
      <c r="TUP179" s="41"/>
      <c r="TUQ179" s="41"/>
      <c r="TUR179" s="41"/>
      <c r="TUS179" s="41"/>
      <c r="TUT179" s="41"/>
      <c r="TUU179" s="41"/>
      <c r="TUV179" s="41"/>
      <c r="TUW179" s="41"/>
      <c r="TUX179" s="41"/>
      <c r="TUY179" s="41"/>
      <c r="TUZ179" s="41"/>
      <c r="TVA179" s="41"/>
      <c r="TVB179" s="41"/>
      <c r="TVC179" s="41"/>
      <c r="TVD179" s="41"/>
      <c r="TVE179" s="41"/>
      <c r="TVF179" s="41"/>
      <c r="TVG179" s="41"/>
      <c r="TVH179" s="41"/>
      <c r="TVI179" s="41"/>
      <c r="TVJ179" s="41"/>
      <c r="TVK179" s="41"/>
      <c r="TVL179" s="41"/>
      <c r="TVM179" s="41"/>
      <c r="TVN179" s="41"/>
      <c r="TVO179" s="41"/>
      <c r="TVP179" s="41"/>
      <c r="TVQ179" s="41"/>
      <c r="TVR179" s="41"/>
      <c r="TVS179" s="41"/>
      <c r="TVT179" s="41"/>
      <c r="TVU179" s="41"/>
      <c r="TVV179" s="41"/>
      <c r="TVW179" s="41"/>
      <c r="TVX179" s="41"/>
      <c r="TVY179" s="41"/>
      <c r="TVZ179" s="41"/>
      <c r="TWA179" s="41"/>
      <c r="TWB179" s="41"/>
      <c r="TWC179" s="41"/>
      <c r="TWD179" s="41"/>
      <c r="TWE179" s="41"/>
      <c r="TWF179" s="41"/>
      <c r="TWG179" s="41"/>
      <c r="TWH179" s="41"/>
      <c r="TWI179" s="41"/>
      <c r="TWJ179" s="41"/>
      <c r="TWK179" s="41"/>
      <c r="TWL179" s="41"/>
      <c r="TWM179" s="41"/>
      <c r="TWN179" s="41"/>
      <c r="TWO179" s="41"/>
      <c r="TWP179" s="41"/>
      <c r="TWQ179" s="41"/>
      <c r="TWR179" s="41"/>
      <c r="TWS179" s="41"/>
      <c r="TWT179" s="41"/>
      <c r="TWU179" s="41"/>
      <c r="TWV179" s="41"/>
      <c r="TWW179" s="41"/>
      <c r="TWX179" s="41"/>
      <c r="TWY179" s="41"/>
      <c r="TWZ179" s="41"/>
      <c r="TXA179" s="41"/>
      <c r="TXB179" s="41"/>
      <c r="TXC179" s="41"/>
      <c r="TXD179" s="41"/>
      <c r="TXE179" s="41"/>
      <c r="TXF179" s="41"/>
      <c r="TXG179" s="41"/>
      <c r="TXH179" s="41"/>
      <c r="TXI179" s="41"/>
      <c r="TXJ179" s="41"/>
      <c r="TXK179" s="41"/>
      <c r="TXL179" s="41"/>
      <c r="TXM179" s="41"/>
      <c r="TXN179" s="41"/>
      <c r="TXO179" s="41"/>
      <c r="TXP179" s="41"/>
      <c r="TXQ179" s="41"/>
      <c r="TXR179" s="41"/>
      <c r="TXS179" s="41"/>
      <c r="TXT179" s="41"/>
      <c r="TXU179" s="41"/>
      <c r="TXV179" s="41"/>
      <c r="TXW179" s="41"/>
      <c r="TXX179" s="41"/>
      <c r="TXY179" s="41"/>
      <c r="TXZ179" s="41"/>
      <c r="TYA179" s="41"/>
      <c r="TYB179" s="41"/>
      <c r="TYC179" s="41"/>
      <c r="TYD179" s="41"/>
      <c r="TYE179" s="41"/>
      <c r="TYF179" s="41"/>
      <c r="TYG179" s="41"/>
      <c r="TYH179" s="41"/>
      <c r="TYI179" s="41"/>
      <c r="TYJ179" s="41"/>
      <c r="TYK179" s="41"/>
      <c r="TYL179" s="41"/>
      <c r="TYM179" s="41"/>
      <c r="TYN179" s="41"/>
      <c r="TYO179" s="41"/>
      <c r="TYP179" s="41"/>
      <c r="TYQ179" s="41"/>
      <c r="TYR179" s="41"/>
      <c r="TYS179" s="41"/>
      <c r="TYT179" s="41"/>
      <c r="TYU179" s="41"/>
      <c r="TYV179" s="41"/>
      <c r="TYW179" s="41"/>
      <c r="TYX179" s="41"/>
      <c r="TYY179" s="41"/>
      <c r="TYZ179" s="41"/>
      <c r="TZA179" s="41"/>
      <c r="TZB179" s="41"/>
      <c r="TZC179" s="41"/>
      <c r="TZD179" s="41"/>
      <c r="TZE179" s="41"/>
      <c r="TZF179" s="41"/>
      <c r="TZG179" s="41"/>
      <c r="TZH179" s="41"/>
      <c r="TZI179" s="41"/>
      <c r="TZJ179" s="41"/>
      <c r="TZK179" s="41"/>
      <c r="TZL179" s="41"/>
      <c r="TZM179" s="41"/>
      <c r="TZN179" s="41"/>
      <c r="TZO179" s="41"/>
      <c r="TZP179" s="41"/>
      <c r="TZQ179" s="41"/>
      <c r="TZR179" s="41"/>
      <c r="TZS179" s="41"/>
      <c r="TZT179" s="41"/>
      <c r="TZU179" s="41"/>
      <c r="TZV179" s="41"/>
      <c r="TZW179" s="41"/>
      <c r="TZX179" s="41"/>
      <c r="TZY179" s="41"/>
      <c r="TZZ179" s="41"/>
      <c r="UAA179" s="41"/>
      <c r="UAB179" s="41"/>
      <c r="UAC179" s="41"/>
      <c r="UAD179" s="41"/>
      <c r="UAE179" s="41"/>
      <c r="UAF179" s="41"/>
      <c r="UAG179" s="41"/>
      <c r="UAH179" s="41"/>
      <c r="UAI179" s="41"/>
      <c r="UAJ179" s="41"/>
      <c r="UAK179" s="41"/>
      <c r="UAL179" s="41"/>
      <c r="UAM179" s="41"/>
      <c r="UAN179" s="41"/>
      <c r="UAO179" s="41"/>
      <c r="UAP179" s="41"/>
      <c r="UAQ179" s="41"/>
      <c r="UAR179" s="41"/>
      <c r="UAS179" s="41"/>
      <c r="UAT179" s="41"/>
      <c r="UAU179" s="41"/>
      <c r="UAV179" s="41"/>
      <c r="UAW179" s="41"/>
      <c r="UAX179" s="41"/>
      <c r="UAY179" s="41"/>
      <c r="UAZ179" s="41"/>
      <c r="UBA179" s="41"/>
      <c r="UBB179" s="41"/>
      <c r="UBC179" s="41"/>
      <c r="UBD179" s="41"/>
      <c r="UBE179" s="41"/>
      <c r="UBF179" s="41"/>
      <c r="UBG179" s="41"/>
      <c r="UBH179" s="41"/>
      <c r="UBI179" s="41"/>
      <c r="UBJ179" s="41"/>
      <c r="UBK179" s="41"/>
      <c r="UBL179" s="41"/>
      <c r="UBM179" s="41"/>
      <c r="UBN179" s="41"/>
      <c r="UBO179" s="41"/>
      <c r="UBP179" s="41"/>
      <c r="UBQ179" s="41"/>
      <c r="UBR179" s="41"/>
      <c r="UBS179" s="41"/>
      <c r="UBT179" s="41"/>
      <c r="UBU179" s="41"/>
      <c r="UBV179" s="41"/>
      <c r="UBW179" s="41"/>
      <c r="UBX179" s="41"/>
      <c r="UBY179" s="41"/>
      <c r="UBZ179" s="41"/>
      <c r="UCA179" s="41"/>
      <c r="UCB179" s="41"/>
      <c r="UCC179" s="41"/>
      <c r="UCD179" s="41"/>
      <c r="UCE179" s="41"/>
      <c r="UCF179" s="41"/>
      <c r="UCG179" s="41"/>
      <c r="UCH179" s="41"/>
      <c r="UCI179" s="41"/>
      <c r="UCJ179" s="41"/>
      <c r="UCK179" s="41"/>
      <c r="UCL179" s="41"/>
      <c r="UCM179" s="41"/>
      <c r="UCN179" s="41"/>
      <c r="UCO179" s="41"/>
      <c r="UCP179" s="41"/>
      <c r="UCQ179" s="41"/>
      <c r="UCR179" s="41"/>
      <c r="UCS179" s="41"/>
      <c r="UCT179" s="41"/>
      <c r="UCU179" s="41"/>
      <c r="UCV179" s="41"/>
      <c r="UCW179" s="41"/>
      <c r="UCX179" s="41"/>
      <c r="UCY179" s="41"/>
      <c r="UCZ179" s="41"/>
      <c r="UDA179" s="41"/>
      <c r="UDB179" s="41"/>
      <c r="UDC179" s="41"/>
      <c r="UDD179" s="41"/>
      <c r="UDE179" s="41"/>
      <c r="UDF179" s="41"/>
      <c r="UDG179" s="41"/>
      <c r="UDH179" s="41"/>
      <c r="UDI179" s="41"/>
      <c r="UDJ179" s="41"/>
      <c r="UDK179" s="41"/>
      <c r="UDL179" s="41"/>
      <c r="UDM179" s="41"/>
      <c r="UDN179" s="41"/>
      <c r="UDO179" s="41"/>
      <c r="UDP179" s="41"/>
      <c r="UDQ179" s="41"/>
      <c r="UDR179" s="41"/>
      <c r="UDS179" s="41"/>
      <c r="UDT179" s="41"/>
      <c r="UDU179" s="41"/>
      <c r="UDV179" s="41"/>
      <c r="UDW179" s="41"/>
      <c r="UDX179" s="41"/>
      <c r="UDY179" s="41"/>
      <c r="UDZ179" s="41"/>
      <c r="UEA179" s="41"/>
      <c r="UEB179" s="41"/>
      <c r="UEC179" s="41"/>
      <c r="UED179" s="41"/>
      <c r="UEE179" s="41"/>
      <c r="UEF179" s="41"/>
      <c r="UEG179" s="41"/>
      <c r="UEH179" s="41"/>
      <c r="UEI179" s="41"/>
      <c r="UEJ179" s="41"/>
      <c r="UEK179" s="41"/>
      <c r="UEL179" s="41"/>
      <c r="UEM179" s="41"/>
      <c r="UEN179" s="41"/>
      <c r="UEO179" s="41"/>
      <c r="UEP179" s="41"/>
      <c r="UEQ179" s="41"/>
      <c r="UER179" s="41"/>
      <c r="UES179" s="41"/>
      <c r="UET179" s="41"/>
      <c r="UEU179" s="41"/>
      <c r="UEV179" s="41"/>
      <c r="UEW179" s="41"/>
      <c r="UEX179" s="41"/>
      <c r="UEY179" s="41"/>
      <c r="UEZ179" s="41"/>
      <c r="UFA179" s="41"/>
      <c r="UFB179" s="41"/>
      <c r="UFC179" s="41"/>
      <c r="UFD179" s="41"/>
      <c r="UFE179" s="41"/>
      <c r="UFF179" s="41"/>
      <c r="UFG179" s="41"/>
      <c r="UFH179" s="41"/>
      <c r="UFI179" s="41"/>
      <c r="UFJ179" s="41"/>
      <c r="UFK179" s="41"/>
      <c r="UFL179" s="41"/>
      <c r="UFM179" s="41"/>
      <c r="UFN179" s="41"/>
      <c r="UFO179" s="41"/>
      <c r="UFP179" s="41"/>
      <c r="UFQ179" s="41"/>
      <c r="UFR179" s="41"/>
      <c r="UFS179" s="41"/>
      <c r="UFT179" s="41"/>
      <c r="UFU179" s="41"/>
      <c r="UFV179" s="41"/>
      <c r="UFW179" s="41"/>
      <c r="UFX179" s="41"/>
      <c r="UFY179" s="41"/>
      <c r="UFZ179" s="41"/>
      <c r="UGA179" s="41"/>
      <c r="UGB179" s="41"/>
      <c r="UGC179" s="41"/>
      <c r="UGD179" s="41"/>
      <c r="UGE179" s="41"/>
      <c r="UGF179" s="41"/>
      <c r="UGG179" s="41"/>
      <c r="UGH179" s="41"/>
      <c r="UGI179" s="41"/>
      <c r="UGJ179" s="41"/>
      <c r="UGK179" s="41"/>
      <c r="UGL179" s="41"/>
      <c r="UGM179" s="41"/>
      <c r="UGN179" s="41"/>
      <c r="UGO179" s="41"/>
      <c r="UGP179" s="41"/>
      <c r="UGQ179" s="41"/>
      <c r="UGR179" s="41"/>
      <c r="UGS179" s="41"/>
      <c r="UGT179" s="41"/>
      <c r="UGU179" s="41"/>
      <c r="UGV179" s="41"/>
      <c r="UGW179" s="41"/>
      <c r="UGX179" s="41"/>
      <c r="UGY179" s="41"/>
      <c r="UGZ179" s="41"/>
      <c r="UHA179" s="41"/>
      <c r="UHB179" s="41"/>
      <c r="UHC179" s="41"/>
      <c r="UHD179" s="41"/>
      <c r="UHE179" s="41"/>
      <c r="UHF179" s="41"/>
      <c r="UHG179" s="41"/>
      <c r="UHH179" s="41"/>
      <c r="UHI179" s="41"/>
      <c r="UHJ179" s="41"/>
      <c r="UHK179" s="41"/>
      <c r="UHL179" s="41"/>
      <c r="UHM179" s="41"/>
      <c r="UHN179" s="41"/>
      <c r="UHO179" s="41"/>
      <c r="UHP179" s="41"/>
      <c r="UHQ179" s="41"/>
      <c r="UHR179" s="41"/>
      <c r="UHS179" s="41"/>
      <c r="UHT179" s="41"/>
      <c r="UHU179" s="41"/>
      <c r="UHV179" s="41"/>
      <c r="UHW179" s="41"/>
      <c r="UHX179" s="41"/>
      <c r="UHY179" s="41"/>
      <c r="UHZ179" s="41"/>
      <c r="UIA179" s="41"/>
      <c r="UIB179" s="41"/>
      <c r="UIC179" s="41"/>
      <c r="UID179" s="41"/>
      <c r="UIE179" s="41"/>
      <c r="UIF179" s="41"/>
      <c r="UIG179" s="41"/>
      <c r="UIH179" s="41"/>
      <c r="UII179" s="41"/>
      <c r="UIJ179" s="41"/>
      <c r="UIK179" s="41"/>
      <c r="UIL179" s="41"/>
      <c r="UIM179" s="41"/>
      <c r="UIN179" s="41"/>
      <c r="UIO179" s="41"/>
      <c r="UIP179" s="41"/>
      <c r="UIQ179" s="41"/>
      <c r="UIR179" s="41"/>
      <c r="UIS179" s="41"/>
      <c r="UIT179" s="41"/>
      <c r="UIU179" s="41"/>
      <c r="UIV179" s="41"/>
      <c r="UIW179" s="41"/>
      <c r="UIX179" s="41"/>
      <c r="UIY179" s="41"/>
      <c r="UIZ179" s="41"/>
      <c r="UJA179" s="41"/>
      <c r="UJB179" s="41"/>
      <c r="UJC179" s="41"/>
      <c r="UJD179" s="41"/>
      <c r="UJE179" s="41"/>
      <c r="UJF179" s="41"/>
      <c r="UJG179" s="41"/>
      <c r="UJH179" s="41"/>
      <c r="UJI179" s="41"/>
      <c r="UJJ179" s="41"/>
      <c r="UJK179" s="41"/>
      <c r="UJL179" s="41"/>
      <c r="UJM179" s="41"/>
      <c r="UJN179" s="41"/>
      <c r="UJO179" s="41"/>
      <c r="UJP179" s="41"/>
      <c r="UJQ179" s="41"/>
      <c r="UJR179" s="41"/>
      <c r="UJS179" s="41"/>
      <c r="UJT179" s="41"/>
      <c r="UJU179" s="41"/>
      <c r="UJV179" s="41"/>
      <c r="UJW179" s="41"/>
      <c r="UJX179" s="41"/>
      <c r="UJY179" s="41"/>
      <c r="UJZ179" s="41"/>
      <c r="UKA179" s="41"/>
      <c r="UKB179" s="41"/>
      <c r="UKC179" s="41"/>
      <c r="UKD179" s="41"/>
      <c r="UKE179" s="41"/>
      <c r="UKF179" s="41"/>
      <c r="UKG179" s="41"/>
      <c r="UKH179" s="41"/>
      <c r="UKI179" s="41"/>
      <c r="UKJ179" s="41"/>
      <c r="UKK179" s="41"/>
      <c r="UKL179" s="41"/>
      <c r="UKM179" s="41"/>
      <c r="UKN179" s="41"/>
      <c r="UKO179" s="41"/>
      <c r="UKP179" s="41"/>
      <c r="UKQ179" s="41"/>
      <c r="UKR179" s="41"/>
      <c r="UKS179" s="41"/>
      <c r="UKT179" s="41"/>
      <c r="UKU179" s="41"/>
      <c r="UKV179" s="41"/>
      <c r="UKW179" s="41"/>
      <c r="UKX179" s="41"/>
      <c r="UKY179" s="41"/>
      <c r="UKZ179" s="41"/>
      <c r="ULA179" s="41"/>
      <c r="ULB179" s="41"/>
      <c r="ULC179" s="41"/>
      <c r="ULD179" s="41"/>
      <c r="ULE179" s="41"/>
      <c r="ULF179" s="41"/>
      <c r="ULG179" s="41"/>
      <c r="ULH179" s="41"/>
      <c r="ULI179" s="41"/>
      <c r="ULJ179" s="41"/>
      <c r="ULK179" s="41"/>
      <c r="ULL179" s="41"/>
      <c r="ULM179" s="41"/>
      <c r="ULN179" s="41"/>
      <c r="ULO179" s="41"/>
      <c r="ULP179" s="41"/>
      <c r="ULQ179" s="41"/>
      <c r="ULR179" s="41"/>
      <c r="ULS179" s="41"/>
      <c r="ULT179" s="41"/>
      <c r="ULU179" s="41"/>
      <c r="ULV179" s="41"/>
      <c r="ULW179" s="41"/>
      <c r="ULX179" s="41"/>
      <c r="ULY179" s="41"/>
      <c r="ULZ179" s="41"/>
      <c r="UMA179" s="41"/>
      <c r="UMB179" s="41"/>
      <c r="UMC179" s="41"/>
      <c r="UMD179" s="41"/>
      <c r="UME179" s="41"/>
      <c r="UMF179" s="41"/>
      <c r="UMG179" s="41"/>
      <c r="UMH179" s="41"/>
      <c r="UMI179" s="41"/>
      <c r="UMJ179" s="41"/>
      <c r="UMK179" s="41"/>
      <c r="UML179" s="41"/>
      <c r="UMM179" s="41"/>
      <c r="UMN179" s="41"/>
      <c r="UMO179" s="41"/>
      <c r="UMP179" s="41"/>
      <c r="UMQ179" s="41"/>
      <c r="UMR179" s="41"/>
      <c r="UMS179" s="41"/>
      <c r="UMT179" s="41"/>
      <c r="UMU179" s="41"/>
      <c r="UMV179" s="41"/>
      <c r="UMW179" s="41"/>
      <c r="UMX179" s="41"/>
      <c r="UMY179" s="41"/>
      <c r="UMZ179" s="41"/>
      <c r="UNA179" s="41"/>
      <c r="UNB179" s="41"/>
      <c r="UNC179" s="41"/>
      <c r="UND179" s="41"/>
      <c r="UNE179" s="41"/>
      <c r="UNF179" s="41"/>
      <c r="UNG179" s="41"/>
      <c r="UNH179" s="41"/>
      <c r="UNI179" s="41"/>
      <c r="UNJ179" s="41"/>
      <c r="UNK179" s="41"/>
      <c r="UNL179" s="41"/>
      <c r="UNM179" s="41"/>
      <c r="UNN179" s="41"/>
      <c r="UNO179" s="41"/>
      <c r="UNP179" s="41"/>
      <c r="UNQ179" s="41"/>
      <c r="UNR179" s="41"/>
      <c r="UNS179" s="41"/>
      <c r="UNT179" s="41"/>
      <c r="UNU179" s="41"/>
      <c r="UNV179" s="41"/>
      <c r="UNW179" s="41"/>
      <c r="UNX179" s="41"/>
      <c r="UNY179" s="41"/>
      <c r="UNZ179" s="41"/>
      <c r="UOA179" s="41"/>
      <c r="UOB179" s="41"/>
      <c r="UOC179" s="41"/>
      <c r="UOD179" s="41"/>
      <c r="UOE179" s="41"/>
      <c r="UOF179" s="41"/>
      <c r="UOG179" s="41"/>
      <c r="UOH179" s="41"/>
      <c r="UOI179" s="41"/>
      <c r="UOJ179" s="41"/>
      <c r="UOK179" s="41"/>
      <c r="UOL179" s="41"/>
      <c r="UOM179" s="41"/>
      <c r="UON179" s="41"/>
      <c r="UOO179" s="41"/>
      <c r="UOP179" s="41"/>
      <c r="UOQ179" s="41"/>
      <c r="UOR179" s="41"/>
      <c r="UOS179" s="41"/>
      <c r="UOT179" s="41"/>
      <c r="UOU179" s="41"/>
      <c r="UOV179" s="41"/>
      <c r="UOW179" s="41"/>
      <c r="UOX179" s="41"/>
      <c r="UOY179" s="41"/>
      <c r="UOZ179" s="41"/>
      <c r="UPA179" s="41"/>
      <c r="UPB179" s="41"/>
      <c r="UPC179" s="41"/>
      <c r="UPD179" s="41"/>
      <c r="UPE179" s="41"/>
      <c r="UPF179" s="41"/>
      <c r="UPG179" s="41"/>
      <c r="UPH179" s="41"/>
      <c r="UPI179" s="41"/>
      <c r="UPJ179" s="41"/>
      <c r="UPK179" s="41"/>
      <c r="UPL179" s="41"/>
      <c r="UPM179" s="41"/>
      <c r="UPN179" s="41"/>
      <c r="UPO179" s="41"/>
      <c r="UPP179" s="41"/>
      <c r="UPQ179" s="41"/>
      <c r="UPR179" s="41"/>
      <c r="UPS179" s="41"/>
      <c r="UPT179" s="41"/>
      <c r="UPU179" s="41"/>
      <c r="UPV179" s="41"/>
      <c r="UPW179" s="41"/>
      <c r="UPX179" s="41"/>
      <c r="UPY179" s="41"/>
      <c r="UPZ179" s="41"/>
      <c r="UQA179" s="41"/>
      <c r="UQB179" s="41"/>
      <c r="UQC179" s="41"/>
      <c r="UQD179" s="41"/>
      <c r="UQE179" s="41"/>
      <c r="UQF179" s="41"/>
      <c r="UQG179" s="41"/>
      <c r="UQH179" s="41"/>
      <c r="UQI179" s="41"/>
      <c r="UQJ179" s="41"/>
      <c r="UQK179" s="41"/>
      <c r="UQL179" s="41"/>
      <c r="UQM179" s="41"/>
      <c r="UQN179" s="41"/>
      <c r="UQO179" s="41"/>
      <c r="UQP179" s="41"/>
      <c r="UQQ179" s="41"/>
      <c r="UQR179" s="41"/>
      <c r="UQS179" s="41"/>
      <c r="UQT179" s="41"/>
      <c r="UQU179" s="41"/>
      <c r="UQV179" s="41"/>
      <c r="UQW179" s="41"/>
      <c r="UQX179" s="41"/>
      <c r="UQY179" s="41"/>
      <c r="UQZ179" s="41"/>
      <c r="URA179" s="41"/>
      <c r="URB179" s="41"/>
      <c r="URC179" s="41"/>
      <c r="URD179" s="41"/>
      <c r="URE179" s="41"/>
      <c r="URF179" s="41"/>
      <c r="URG179" s="41"/>
      <c r="URH179" s="41"/>
      <c r="URI179" s="41"/>
      <c r="URJ179" s="41"/>
      <c r="URK179" s="41"/>
      <c r="URL179" s="41"/>
      <c r="URM179" s="41"/>
      <c r="URN179" s="41"/>
      <c r="URO179" s="41"/>
      <c r="URP179" s="41"/>
      <c r="URQ179" s="41"/>
      <c r="URR179" s="41"/>
      <c r="URS179" s="41"/>
      <c r="URT179" s="41"/>
      <c r="URU179" s="41"/>
      <c r="URV179" s="41"/>
      <c r="URW179" s="41"/>
      <c r="URX179" s="41"/>
      <c r="URY179" s="41"/>
      <c r="URZ179" s="41"/>
      <c r="USA179" s="41"/>
      <c r="USB179" s="41"/>
      <c r="USC179" s="41"/>
      <c r="USD179" s="41"/>
      <c r="USE179" s="41"/>
      <c r="USF179" s="41"/>
      <c r="USG179" s="41"/>
      <c r="USH179" s="41"/>
      <c r="USI179" s="41"/>
      <c r="USJ179" s="41"/>
      <c r="USK179" s="41"/>
      <c r="USL179" s="41"/>
      <c r="USM179" s="41"/>
      <c r="USN179" s="41"/>
      <c r="USO179" s="41"/>
      <c r="USP179" s="41"/>
      <c r="USQ179" s="41"/>
      <c r="USR179" s="41"/>
      <c r="USS179" s="41"/>
      <c r="UST179" s="41"/>
      <c r="USU179" s="41"/>
      <c r="USV179" s="41"/>
      <c r="USW179" s="41"/>
      <c r="USX179" s="41"/>
      <c r="USY179" s="41"/>
      <c r="USZ179" s="41"/>
      <c r="UTA179" s="41"/>
      <c r="UTB179" s="41"/>
      <c r="UTC179" s="41"/>
      <c r="UTD179" s="41"/>
      <c r="UTE179" s="41"/>
      <c r="UTF179" s="41"/>
      <c r="UTG179" s="41"/>
      <c r="UTH179" s="41"/>
      <c r="UTI179" s="41"/>
      <c r="UTJ179" s="41"/>
      <c r="UTK179" s="41"/>
      <c r="UTL179" s="41"/>
      <c r="UTM179" s="41"/>
      <c r="UTN179" s="41"/>
      <c r="UTO179" s="41"/>
      <c r="UTP179" s="41"/>
      <c r="UTQ179" s="41"/>
      <c r="UTR179" s="41"/>
      <c r="UTS179" s="41"/>
      <c r="UTT179" s="41"/>
      <c r="UTU179" s="41"/>
      <c r="UTV179" s="41"/>
      <c r="UTW179" s="41"/>
      <c r="UTX179" s="41"/>
      <c r="UTY179" s="41"/>
      <c r="UTZ179" s="41"/>
      <c r="UUA179" s="41"/>
      <c r="UUB179" s="41"/>
      <c r="UUC179" s="41"/>
      <c r="UUD179" s="41"/>
      <c r="UUE179" s="41"/>
      <c r="UUF179" s="41"/>
      <c r="UUG179" s="41"/>
      <c r="UUH179" s="41"/>
      <c r="UUI179" s="41"/>
      <c r="UUJ179" s="41"/>
      <c r="UUK179" s="41"/>
      <c r="UUL179" s="41"/>
      <c r="UUM179" s="41"/>
      <c r="UUN179" s="41"/>
      <c r="UUO179" s="41"/>
      <c r="UUP179" s="41"/>
      <c r="UUQ179" s="41"/>
      <c r="UUR179" s="41"/>
      <c r="UUS179" s="41"/>
      <c r="UUT179" s="41"/>
      <c r="UUU179" s="41"/>
      <c r="UUV179" s="41"/>
      <c r="UUW179" s="41"/>
      <c r="UUX179" s="41"/>
      <c r="UUY179" s="41"/>
      <c r="UUZ179" s="41"/>
      <c r="UVA179" s="41"/>
      <c r="UVB179" s="41"/>
      <c r="UVC179" s="41"/>
      <c r="UVD179" s="41"/>
      <c r="UVE179" s="41"/>
      <c r="UVF179" s="41"/>
      <c r="UVG179" s="41"/>
      <c r="UVH179" s="41"/>
      <c r="UVI179" s="41"/>
      <c r="UVJ179" s="41"/>
      <c r="UVK179" s="41"/>
      <c r="UVL179" s="41"/>
      <c r="UVM179" s="41"/>
      <c r="UVN179" s="41"/>
      <c r="UVO179" s="41"/>
      <c r="UVP179" s="41"/>
      <c r="UVQ179" s="41"/>
      <c r="UVR179" s="41"/>
      <c r="UVS179" s="41"/>
      <c r="UVT179" s="41"/>
      <c r="UVU179" s="41"/>
      <c r="UVV179" s="41"/>
      <c r="UVW179" s="41"/>
      <c r="UVX179" s="41"/>
      <c r="UVY179" s="41"/>
      <c r="UVZ179" s="41"/>
      <c r="UWA179" s="41"/>
      <c r="UWB179" s="41"/>
      <c r="UWC179" s="41"/>
      <c r="UWD179" s="41"/>
      <c r="UWE179" s="41"/>
      <c r="UWF179" s="41"/>
      <c r="UWG179" s="41"/>
      <c r="UWH179" s="41"/>
      <c r="UWI179" s="41"/>
      <c r="UWJ179" s="41"/>
      <c r="UWK179" s="41"/>
      <c r="UWL179" s="41"/>
      <c r="UWM179" s="41"/>
      <c r="UWN179" s="41"/>
      <c r="UWO179" s="41"/>
      <c r="UWP179" s="41"/>
      <c r="UWQ179" s="41"/>
      <c r="UWR179" s="41"/>
      <c r="UWS179" s="41"/>
      <c r="UWT179" s="41"/>
      <c r="UWU179" s="41"/>
      <c r="UWV179" s="41"/>
      <c r="UWW179" s="41"/>
      <c r="UWX179" s="41"/>
      <c r="UWY179" s="41"/>
      <c r="UWZ179" s="41"/>
      <c r="UXA179" s="41"/>
      <c r="UXB179" s="41"/>
      <c r="UXC179" s="41"/>
      <c r="UXD179" s="41"/>
      <c r="UXE179" s="41"/>
      <c r="UXF179" s="41"/>
      <c r="UXG179" s="41"/>
      <c r="UXH179" s="41"/>
      <c r="UXI179" s="41"/>
      <c r="UXJ179" s="41"/>
      <c r="UXK179" s="41"/>
      <c r="UXL179" s="41"/>
      <c r="UXM179" s="41"/>
      <c r="UXN179" s="41"/>
      <c r="UXO179" s="41"/>
      <c r="UXP179" s="41"/>
      <c r="UXQ179" s="41"/>
      <c r="UXR179" s="41"/>
      <c r="UXS179" s="41"/>
      <c r="UXT179" s="41"/>
      <c r="UXU179" s="41"/>
      <c r="UXV179" s="41"/>
      <c r="UXW179" s="41"/>
      <c r="UXX179" s="41"/>
      <c r="UXY179" s="41"/>
      <c r="UXZ179" s="41"/>
      <c r="UYA179" s="41"/>
      <c r="UYB179" s="41"/>
      <c r="UYC179" s="41"/>
      <c r="UYD179" s="41"/>
      <c r="UYE179" s="41"/>
      <c r="UYF179" s="41"/>
      <c r="UYG179" s="41"/>
      <c r="UYH179" s="41"/>
      <c r="UYI179" s="41"/>
      <c r="UYJ179" s="41"/>
      <c r="UYK179" s="41"/>
      <c r="UYL179" s="41"/>
      <c r="UYM179" s="41"/>
      <c r="UYN179" s="41"/>
      <c r="UYO179" s="41"/>
      <c r="UYP179" s="41"/>
      <c r="UYQ179" s="41"/>
      <c r="UYR179" s="41"/>
      <c r="UYS179" s="41"/>
      <c r="UYT179" s="41"/>
      <c r="UYU179" s="41"/>
      <c r="UYV179" s="41"/>
      <c r="UYW179" s="41"/>
      <c r="UYX179" s="41"/>
      <c r="UYY179" s="41"/>
      <c r="UYZ179" s="41"/>
      <c r="UZA179" s="41"/>
      <c r="UZB179" s="41"/>
      <c r="UZC179" s="41"/>
      <c r="UZD179" s="41"/>
      <c r="UZE179" s="41"/>
      <c r="UZF179" s="41"/>
      <c r="UZG179" s="41"/>
      <c r="UZH179" s="41"/>
      <c r="UZI179" s="41"/>
      <c r="UZJ179" s="41"/>
      <c r="UZK179" s="41"/>
      <c r="UZL179" s="41"/>
      <c r="UZM179" s="41"/>
      <c r="UZN179" s="41"/>
      <c r="UZO179" s="41"/>
      <c r="UZP179" s="41"/>
      <c r="UZQ179" s="41"/>
      <c r="UZR179" s="41"/>
      <c r="UZS179" s="41"/>
      <c r="UZT179" s="41"/>
      <c r="UZU179" s="41"/>
      <c r="UZV179" s="41"/>
      <c r="UZW179" s="41"/>
      <c r="UZX179" s="41"/>
      <c r="UZY179" s="41"/>
      <c r="UZZ179" s="41"/>
      <c r="VAA179" s="41"/>
      <c r="VAB179" s="41"/>
      <c r="VAC179" s="41"/>
      <c r="VAD179" s="41"/>
      <c r="VAE179" s="41"/>
      <c r="VAF179" s="41"/>
      <c r="VAG179" s="41"/>
      <c r="VAH179" s="41"/>
      <c r="VAI179" s="41"/>
      <c r="VAJ179" s="41"/>
      <c r="VAK179" s="41"/>
      <c r="VAL179" s="41"/>
      <c r="VAM179" s="41"/>
      <c r="VAN179" s="41"/>
      <c r="VAO179" s="41"/>
      <c r="VAP179" s="41"/>
      <c r="VAQ179" s="41"/>
      <c r="VAR179" s="41"/>
      <c r="VAS179" s="41"/>
      <c r="VAT179" s="41"/>
      <c r="VAU179" s="41"/>
      <c r="VAV179" s="41"/>
      <c r="VAW179" s="41"/>
      <c r="VAX179" s="41"/>
      <c r="VAY179" s="41"/>
      <c r="VAZ179" s="41"/>
      <c r="VBA179" s="41"/>
      <c r="VBB179" s="41"/>
      <c r="VBC179" s="41"/>
      <c r="VBD179" s="41"/>
      <c r="VBE179" s="41"/>
      <c r="VBF179" s="41"/>
      <c r="VBG179" s="41"/>
      <c r="VBH179" s="41"/>
      <c r="VBI179" s="41"/>
      <c r="VBJ179" s="41"/>
      <c r="VBK179" s="41"/>
      <c r="VBL179" s="41"/>
      <c r="VBM179" s="41"/>
      <c r="VBN179" s="41"/>
      <c r="VBO179" s="41"/>
      <c r="VBP179" s="41"/>
      <c r="VBQ179" s="41"/>
      <c r="VBR179" s="41"/>
      <c r="VBS179" s="41"/>
      <c r="VBT179" s="41"/>
      <c r="VBU179" s="41"/>
      <c r="VBV179" s="41"/>
      <c r="VBW179" s="41"/>
      <c r="VBX179" s="41"/>
      <c r="VBY179" s="41"/>
      <c r="VBZ179" s="41"/>
      <c r="VCA179" s="41"/>
      <c r="VCB179" s="41"/>
      <c r="VCC179" s="41"/>
      <c r="VCD179" s="41"/>
      <c r="VCE179" s="41"/>
      <c r="VCF179" s="41"/>
      <c r="VCG179" s="41"/>
      <c r="VCH179" s="41"/>
      <c r="VCI179" s="41"/>
      <c r="VCJ179" s="41"/>
      <c r="VCK179" s="41"/>
      <c r="VCL179" s="41"/>
      <c r="VCM179" s="41"/>
      <c r="VCN179" s="41"/>
      <c r="VCO179" s="41"/>
      <c r="VCP179" s="41"/>
      <c r="VCQ179" s="41"/>
      <c r="VCR179" s="41"/>
      <c r="VCS179" s="41"/>
      <c r="VCT179" s="41"/>
      <c r="VCU179" s="41"/>
      <c r="VCV179" s="41"/>
      <c r="VCW179" s="41"/>
      <c r="VCX179" s="41"/>
      <c r="VCY179" s="41"/>
      <c r="VCZ179" s="41"/>
      <c r="VDA179" s="41"/>
      <c r="VDB179" s="41"/>
      <c r="VDC179" s="41"/>
      <c r="VDD179" s="41"/>
      <c r="VDE179" s="41"/>
      <c r="VDF179" s="41"/>
      <c r="VDG179" s="41"/>
      <c r="VDH179" s="41"/>
      <c r="VDI179" s="41"/>
      <c r="VDJ179" s="41"/>
      <c r="VDK179" s="41"/>
      <c r="VDL179" s="41"/>
      <c r="VDM179" s="41"/>
      <c r="VDN179" s="41"/>
      <c r="VDO179" s="41"/>
      <c r="VDP179" s="41"/>
      <c r="VDQ179" s="41"/>
      <c r="VDR179" s="41"/>
      <c r="VDS179" s="41"/>
      <c r="VDT179" s="41"/>
      <c r="VDU179" s="41"/>
      <c r="VDV179" s="41"/>
      <c r="VDW179" s="41"/>
      <c r="VDX179" s="41"/>
      <c r="VDY179" s="41"/>
      <c r="VDZ179" s="41"/>
      <c r="VEA179" s="41"/>
      <c r="VEB179" s="41"/>
      <c r="VEC179" s="41"/>
      <c r="VED179" s="41"/>
      <c r="VEE179" s="41"/>
      <c r="VEF179" s="41"/>
      <c r="VEG179" s="41"/>
      <c r="VEH179" s="41"/>
      <c r="VEI179" s="41"/>
      <c r="VEJ179" s="41"/>
      <c r="VEK179" s="41"/>
      <c r="VEL179" s="41"/>
      <c r="VEM179" s="41"/>
      <c r="VEN179" s="41"/>
      <c r="VEO179" s="41"/>
      <c r="VEP179" s="41"/>
      <c r="VEQ179" s="41"/>
      <c r="VER179" s="41"/>
      <c r="VES179" s="41"/>
      <c r="VET179" s="41"/>
      <c r="VEU179" s="41"/>
      <c r="VEV179" s="41"/>
      <c r="VEW179" s="41"/>
      <c r="VEX179" s="41"/>
      <c r="VEY179" s="41"/>
      <c r="VEZ179" s="41"/>
      <c r="VFA179" s="41"/>
      <c r="VFB179" s="41"/>
      <c r="VFC179" s="41"/>
      <c r="VFD179" s="41"/>
      <c r="VFE179" s="41"/>
      <c r="VFF179" s="41"/>
      <c r="VFG179" s="41"/>
      <c r="VFH179" s="41"/>
      <c r="VFI179" s="41"/>
      <c r="VFJ179" s="41"/>
      <c r="VFK179" s="41"/>
      <c r="VFL179" s="41"/>
      <c r="VFM179" s="41"/>
      <c r="VFN179" s="41"/>
      <c r="VFO179" s="41"/>
      <c r="VFP179" s="41"/>
      <c r="VFQ179" s="41"/>
      <c r="VFR179" s="41"/>
      <c r="VFS179" s="41"/>
      <c r="VFT179" s="41"/>
      <c r="VFU179" s="41"/>
      <c r="VFV179" s="41"/>
      <c r="VFW179" s="41"/>
      <c r="VFX179" s="41"/>
      <c r="VFY179" s="41"/>
      <c r="VFZ179" s="41"/>
      <c r="VGA179" s="41"/>
      <c r="VGB179" s="41"/>
      <c r="VGC179" s="41"/>
      <c r="VGD179" s="41"/>
      <c r="VGE179" s="41"/>
      <c r="VGF179" s="41"/>
      <c r="VGG179" s="41"/>
      <c r="VGH179" s="41"/>
      <c r="VGI179" s="41"/>
      <c r="VGJ179" s="41"/>
      <c r="VGK179" s="41"/>
      <c r="VGL179" s="41"/>
      <c r="VGM179" s="41"/>
      <c r="VGN179" s="41"/>
      <c r="VGO179" s="41"/>
      <c r="VGP179" s="41"/>
      <c r="VGQ179" s="41"/>
      <c r="VGR179" s="41"/>
      <c r="VGS179" s="41"/>
      <c r="VGT179" s="41"/>
      <c r="VGU179" s="41"/>
      <c r="VGV179" s="41"/>
      <c r="VGW179" s="41"/>
      <c r="VGX179" s="41"/>
      <c r="VGY179" s="41"/>
      <c r="VGZ179" s="41"/>
      <c r="VHA179" s="41"/>
      <c r="VHB179" s="41"/>
      <c r="VHC179" s="41"/>
      <c r="VHD179" s="41"/>
      <c r="VHE179" s="41"/>
      <c r="VHF179" s="41"/>
      <c r="VHG179" s="41"/>
      <c r="VHH179" s="41"/>
      <c r="VHI179" s="41"/>
      <c r="VHJ179" s="41"/>
      <c r="VHK179" s="41"/>
      <c r="VHL179" s="41"/>
      <c r="VHM179" s="41"/>
      <c r="VHN179" s="41"/>
      <c r="VHO179" s="41"/>
      <c r="VHP179" s="41"/>
      <c r="VHQ179" s="41"/>
      <c r="VHR179" s="41"/>
      <c r="VHS179" s="41"/>
      <c r="VHT179" s="41"/>
      <c r="VHU179" s="41"/>
      <c r="VHV179" s="41"/>
      <c r="VHW179" s="41"/>
      <c r="VHX179" s="41"/>
      <c r="VHY179" s="41"/>
      <c r="VHZ179" s="41"/>
      <c r="VIA179" s="41"/>
      <c r="VIB179" s="41"/>
      <c r="VIC179" s="41"/>
      <c r="VID179" s="41"/>
      <c r="VIE179" s="41"/>
      <c r="VIF179" s="41"/>
      <c r="VIG179" s="41"/>
      <c r="VIH179" s="41"/>
      <c r="VII179" s="41"/>
      <c r="VIJ179" s="41"/>
      <c r="VIK179" s="41"/>
      <c r="VIL179" s="41"/>
      <c r="VIM179" s="41"/>
      <c r="VIN179" s="41"/>
      <c r="VIO179" s="41"/>
      <c r="VIP179" s="41"/>
      <c r="VIQ179" s="41"/>
      <c r="VIR179" s="41"/>
      <c r="VIS179" s="41"/>
      <c r="VIT179" s="41"/>
      <c r="VIU179" s="41"/>
      <c r="VIV179" s="41"/>
      <c r="VIW179" s="41"/>
      <c r="VIX179" s="41"/>
      <c r="VIY179" s="41"/>
      <c r="VIZ179" s="41"/>
      <c r="VJA179" s="41"/>
      <c r="VJB179" s="41"/>
      <c r="VJC179" s="41"/>
      <c r="VJD179" s="41"/>
      <c r="VJE179" s="41"/>
      <c r="VJF179" s="41"/>
      <c r="VJG179" s="41"/>
      <c r="VJH179" s="41"/>
      <c r="VJI179" s="41"/>
      <c r="VJJ179" s="41"/>
      <c r="VJK179" s="41"/>
      <c r="VJL179" s="41"/>
      <c r="VJM179" s="41"/>
      <c r="VJN179" s="41"/>
      <c r="VJO179" s="41"/>
      <c r="VJP179" s="41"/>
      <c r="VJQ179" s="41"/>
      <c r="VJR179" s="41"/>
      <c r="VJS179" s="41"/>
      <c r="VJT179" s="41"/>
      <c r="VJU179" s="41"/>
      <c r="VJV179" s="41"/>
      <c r="VJW179" s="41"/>
      <c r="VJX179" s="41"/>
      <c r="VJY179" s="41"/>
      <c r="VJZ179" s="41"/>
      <c r="VKA179" s="41"/>
      <c r="VKB179" s="41"/>
      <c r="VKC179" s="41"/>
      <c r="VKD179" s="41"/>
      <c r="VKE179" s="41"/>
      <c r="VKF179" s="41"/>
      <c r="VKG179" s="41"/>
      <c r="VKH179" s="41"/>
      <c r="VKI179" s="41"/>
      <c r="VKJ179" s="41"/>
      <c r="VKK179" s="41"/>
      <c r="VKL179" s="41"/>
      <c r="VKM179" s="41"/>
      <c r="VKN179" s="41"/>
      <c r="VKO179" s="41"/>
      <c r="VKP179" s="41"/>
      <c r="VKQ179" s="41"/>
      <c r="VKR179" s="41"/>
      <c r="VKS179" s="41"/>
      <c r="VKT179" s="41"/>
      <c r="VKU179" s="41"/>
      <c r="VKV179" s="41"/>
      <c r="VKW179" s="41"/>
      <c r="VKX179" s="41"/>
      <c r="VKY179" s="41"/>
      <c r="VKZ179" s="41"/>
      <c r="VLA179" s="41"/>
      <c r="VLB179" s="41"/>
      <c r="VLC179" s="41"/>
      <c r="VLD179" s="41"/>
      <c r="VLE179" s="41"/>
      <c r="VLF179" s="41"/>
      <c r="VLG179" s="41"/>
      <c r="VLH179" s="41"/>
      <c r="VLI179" s="41"/>
      <c r="VLJ179" s="41"/>
      <c r="VLK179" s="41"/>
      <c r="VLL179" s="41"/>
      <c r="VLM179" s="41"/>
      <c r="VLN179" s="41"/>
      <c r="VLO179" s="41"/>
      <c r="VLP179" s="41"/>
      <c r="VLQ179" s="41"/>
      <c r="VLR179" s="41"/>
      <c r="VLS179" s="41"/>
      <c r="VLT179" s="41"/>
      <c r="VLU179" s="41"/>
      <c r="VLV179" s="41"/>
      <c r="VLW179" s="41"/>
      <c r="VLX179" s="41"/>
      <c r="VLY179" s="41"/>
      <c r="VLZ179" s="41"/>
      <c r="VMA179" s="41"/>
      <c r="VMB179" s="41"/>
      <c r="VMC179" s="41"/>
      <c r="VMD179" s="41"/>
      <c r="VME179" s="41"/>
      <c r="VMF179" s="41"/>
      <c r="VMG179" s="41"/>
      <c r="VMH179" s="41"/>
      <c r="VMI179" s="41"/>
      <c r="VMJ179" s="41"/>
      <c r="VMK179" s="41"/>
      <c r="VML179" s="41"/>
      <c r="VMM179" s="41"/>
      <c r="VMN179" s="41"/>
      <c r="VMO179" s="41"/>
      <c r="VMP179" s="41"/>
      <c r="VMQ179" s="41"/>
      <c r="VMR179" s="41"/>
      <c r="VMS179" s="41"/>
      <c r="VMT179" s="41"/>
      <c r="VMU179" s="41"/>
      <c r="VMV179" s="41"/>
      <c r="VMW179" s="41"/>
      <c r="VMX179" s="41"/>
      <c r="VMY179" s="41"/>
      <c r="VMZ179" s="41"/>
      <c r="VNA179" s="41"/>
      <c r="VNB179" s="41"/>
      <c r="VNC179" s="41"/>
      <c r="VND179" s="41"/>
      <c r="VNE179" s="41"/>
      <c r="VNF179" s="41"/>
      <c r="VNG179" s="41"/>
      <c r="VNH179" s="41"/>
      <c r="VNI179" s="41"/>
      <c r="VNJ179" s="41"/>
      <c r="VNK179" s="41"/>
      <c r="VNL179" s="41"/>
      <c r="VNM179" s="41"/>
      <c r="VNN179" s="41"/>
      <c r="VNO179" s="41"/>
      <c r="VNP179" s="41"/>
      <c r="VNQ179" s="41"/>
      <c r="VNR179" s="41"/>
      <c r="VNS179" s="41"/>
      <c r="VNT179" s="41"/>
      <c r="VNU179" s="41"/>
      <c r="VNV179" s="41"/>
      <c r="VNW179" s="41"/>
      <c r="VNX179" s="41"/>
      <c r="VNY179" s="41"/>
      <c r="VNZ179" s="41"/>
      <c r="VOA179" s="41"/>
      <c r="VOB179" s="41"/>
      <c r="VOC179" s="41"/>
      <c r="VOD179" s="41"/>
      <c r="VOE179" s="41"/>
      <c r="VOF179" s="41"/>
      <c r="VOG179" s="41"/>
      <c r="VOH179" s="41"/>
      <c r="VOI179" s="41"/>
      <c r="VOJ179" s="41"/>
      <c r="VOK179" s="41"/>
      <c r="VOL179" s="41"/>
      <c r="VOM179" s="41"/>
      <c r="VON179" s="41"/>
      <c r="VOO179" s="41"/>
      <c r="VOP179" s="41"/>
      <c r="VOQ179" s="41"/>
      <c r="VOR179" s="41"/>
      <c r="VOS179" s="41"/>
      <c r="VOT179" s="41"/>
      <c r="VOU179" s="41"/>
      <c r="VOV179" s="41"/>
      <c r="VOW179" s="41"/>
      <c r="VOX179" s="41"/>
      <c r="VOY179" s="41"/>
      <c r="VOZ179" s="41"/>
      <c r="VPA179" s="41"/>
      <c r="VPB179" s="41"/>
      <c r="VPC179" s="41"/>
      <c r="VPD179" s="41"/>
      <c r="VPE179" s="41"/>
      <c r="VPF179" s="41"/>
      <c r="VPG179" s="41"/>
      <c r="VPH179" s="41"/>
      <c r="VPI179" s="41"/>
      <c r="VPJ179" s="41"/>
      <c r="VPK179" s="41"/>
      <c r="VPL179" s="41"/>
      <c r="VPM179" s="41"/>
      <c r="VPN179" s="41"/>
      <c r="VPO179" s="41"/>
      <c r="VPP179" s="41"/>
      <c r="VPQ179" s="41"/>
      <c r="VPR179" s="41"/>
      <c r="VPS179" s="41"/>
      <c r="VPT179" s="41"/>
      <c r="VPU179" s="41"/>
      <c r="VPV179" s="41"/>
      <c r="VPW179" s="41"/>
      <c r="VPX179" s="41"/>
      <c r="VPY179" s="41"/>
      <c r="VPZ179" s="41"/>
      <c r="VQA179" s="41"/>
      <c r="VQB179" s="41"/>
      <c r="VQC179" s="41"/>
      <c r="VQD179" s="41"/>
      <c r="VQE179" s="41"/>
      <c r="VQF179" s="41"/>
      <c r="VQG179" s="41"/>
      <c r="VQH179" s="41"/>
      <c r="VQI179" s="41"/>
      <c r="VQJ179" s="41"/>
      <c r="VQK179" s="41"/>
      <c r="VQL179" s="41"/>
      <c r="VQM179" s="41"/>
      <c r="VQN179" s="41"/>
      <c r="VQO179" s="41"/>
      <c r="VQP179" s="41"/>
      <c r="VQQ179" s="41"/>
      <c r="VQR179" s="41"/>
      <c r="VQS179" s="41"/>
      <c r="VQT179" s="41"/>
      <c r="VQU179" s="41"/>
      <c r="VQV179" s="41"/>
      <c r="VQW179" s="41"/>
      <c r="VQX179" s="41"/>
      <c r="VQY179" s="41"/>
      <c r="VQZ179" s="41"/>
      <c r="VRA179" s="41"/>
      <c r="VRB179" s="41"/>
      <c r="VRC179" s="41"/>
      <c r="VRD179" s="41"/>
      <c r="VRE179" s="41"/>
      <c r="VRF179" s="41"/>
      <c r="VRG179" s="41"/>
      <c r="VRH179" s="41"/>
      <c r="VRI179" s="41"/>
      <c r="VRJ179" s="41"/>
      <c r="VRK179" s="41"/>
      <c r="VRL179" s="41"/>
      <c r="VRM179" s="41"/>
      <c r="VRN179" s="41"/>
      <c r="VRO179" s="41"/>
      <c r="VRP179" s="41"/>
      <c r="VRQ179" s="41"/>
      <c r="VRR179" s="41"/>
      <c r="VRS179" s="41"/>
      <c r="VRT179" s="41"/>
      <c r="VRU179" s="41"/>
      <c r="VRV179" s="41"/>
      <c r="VRW179" s="41"/>
      <c r="VRX179" s="41"/>
      <c r="VRY179" s="41"/>
      <c r="VRZ179" s="41"/>
      <c r="VSA179" s="41"/>
      <c r="VSB179" s="41"/>
      <c r="VSC179" s="41"/>
      <c r="VSD179" s="41"/>
      <c r="VSE179" s="41"/>
      <c r="VSF179" s="41"/>
      <c r="VSG179" s="41"/>
      <c r="VSH179" s="41"/>
      <c r="VSI179" s="41"/>
      <c r="VSJ179" s="41"/>
      <c r="VSK179" s="41"/>
      <c r="VSL179" s="41"/>
      <c r="VSM179" s="41"/>
      <c r="VSN179" s="41"/>
      <c r="VSO179" s="41"/>
      <c r="VSP179" s="41"/>
      <c r="VSQ179" s="41"/>
      <c r="VSR179" s="41"/>
      <c r="VSS179" s="41"/>
      <c r="VST179" s="41"/>
      <c r="VSU179" s="41"/>
      <c r="VSV179" s="41"/>
      <c r="VSW179" s="41"/>
      <c r="VSX179" s="41"/>
      <c r="VSY179" s="41"/>
      <c r="VSZ179" s="41"/>
      <c r="VTA179" s="41"/>
      <c r="VTB179" s="41"/>
      <c r="VTC179" s="41"/>
      <c r="VTD179" s="41"/>
      <c r="VTE179" s="41"/>
      <c r="VTF179" s="41"/>
      <c r="VTG179" s="41"/>
      <c r="VTH179" s="41"/>
      <c r="VTI179" s="41"/>
      <c r="VTJ179" s="41"/>
      <c r="VTK179" s="41"/>
      <c r="VTL179" s="41"/>
      <c r="VTM179" s="41"/>
      <c r="VTN179" s="41"/>
      <c r="VTO179" s="41"/>
      <c r="VTP179" s="41"/>
      <c r="VTQ179" s="41"/>
      <c r="VTR179" s="41"/>
      <c r="VTS179" s="41"/>
      <c r="VTT179" s="41"/>
      <c r="VTU179" s="41"/>
      <c r="VTV179" s="41"/>
      <c r="VTW179" s="41"/>
      <c r="VTX179" s="41"/>
      <c r="VTY179" s="41"/>
      <c r="VTZ179" s="41"/>
      <c r="VUA179" s="41"/>
      <c r="VUB179" s="41"/>
      <c r="VUC179" s="41"/>
      <c r="VUD179" s="41"/>
      <c r="VUE179" s="41"/>
      <c r="VUF179" s="41"/>
      <c r="VUG179" s="41"/>
      <c r="VUH179" s="41"/>
      <c r="VUI179" s="41"/>
      <c r="VUJ179" s="41"/>
      <c r="VUK179" s="41"/>
      <c r="VUL179" s="41"/>
      <c r="VUM179" s="41"/>
      <c r="VUN179" s="41"/>
      <c r="VUO179" s="41"/>
      <c r="VUP179" s="41"/>
      <c r="VUQ179" s="41"/>
      <c r="VUR179" s="41"/>
      <c r="VUS179" s="41"/>
      <c r="VUT179" s="41"/>
      <c r="VUU179" s="41"/>
      <c r="VUV179" s="41"/>
      <c r="VUW179" s="41"/>
      <c r="VUX179" s="41"/>
      <c r="VUY179" s="41"/>
      <c r="VUZ179" s="41"/>
      <c r="VVA179" s="41"/>
      <c r="VVB179" s="41"/>
      <c r="VVC179" s="41"/>
      <c r="VVD179" s="41"/>
      <c r="VVE179" s="41"/>
      <c r="VVF179" s="41"/>
      <c r="VVG179" s="41"/>
      <c r="VVH179" s="41"/>
      <c r="VVI179" s="41"/>
      <c r="VVJ179" s="41"/>
      <c r="VVK179" s="41"/>
      <c r="VVL179" s="41"/>
      <c r="VVM179" s="41"/>
      <c r="VVN179" s="41"/>
      <c r="VVO179" s="41"/>
      <c r="VVP179" s="41"/>
      <c r="VVQ179" s="41"/>
      <c r="VVR179" s="41"/>
      <c r="VVS179" s="41"/>
      <c r="VVT179" s="41"/>
      <c r="VVU179" s="41"/>
      <c r="VVV179" s="41"/>
      <c r="VVW179" s="41"/>
      <c r="VVX179" s="41"/>
      <c r="VVY179" s="41"/>
      <c r="VVZ179" s="41"/>
      <c r="VWA179" s="41"/>
      <c r="VWB179" s="41"/>
      <c r="VWC179" s="41"/>
      <c r="VWD179" s="41"/>
      <c r="VWE179" s="41"/>
      <c r="VWF179" s="41"/>
      <c r="VWG179" s="41"/>
      <c r="VWH179" s="41"/>
      <c r="VWI179" s="41"/>
      <c r="VWJ179" s="41"/>
      <c r="VWK179" s="41"/>
      <c r="VWL179" s="41"/>
      <c r="VWM179" s="41"/>
      <c r="VWN179" s="41"/>
      <c r="VWO179" s="41"/>
      <c r="VWP179" s="41"/>
      <c r="VWQ179" s="41"/>
      <c r="VWR179" s="41"/>
      <c r="VWS179" s="41"/>
      <c r="VWT179" s="41"/>
      <c r="VWU179" s="41"/>
      <c r="VWV179" s="41"/>
      <c r="VWW179" s="41"/>
      <c r="VWX179" s="41"/>
      <c r="VWY179" s="41"/>
      <c r="VWZ179" s="41"/>
      <c r="VXA179" s="41"/>
      <c r="VXB179" s="41"/>
      <c r="VXC179" s="41"/>
      <c r="VXD179" s="41"/>
      <c r="VXE179" s="41"/>
      <c r="VXF179" s="41"/>
      <c r="VXG179" s="41"/>
      <c r="VXH179" s="41"/>
      <c r="VXI179" s="41"/>
      <c r="VXJ179" s="41"/>
      <c r="VXK179" s="41"/>
      <c r="VXL179" s="41"/>
      <c r="VXM179" s="41"/>
      <c r="VXN179" s="41"/>
      <c r="VXO179" s="41"/>
      <c r="VXP179" s="41"/>
      <c r="VXQ179" s="41"/>
      <c r="VXR179" s="41"/>
      <c r="VXS179" s="41"/>
      <c r="VXT179" s="41"/>
      <c r="VXU179" s="41"/>
      <c r="VXV179" s="41"/>
      <c r="VXW179" s="41"/>
      <c r="VXX179" s="41"/>
      <c r="VXY179" s="41"/>
      <c r="VXZ179" s="41"/>
      <c r="VYA179" s="41"/>
      <c r="VYB179" s="41"/>
      <c r="VYC179" s="41"/>
      <c r="VYD179" s="41"/>
      <c r="VYE179" s="41"/>
      <c r="VYF179" s="41"/>
      <c r="VYG179" s="41"/>
      <c r="VYH179" s="41"/>
      <c r="VYI179" s="41"/>
      <c r="VYJ179" s="41"/>
      <c r="VYK179" s="41"/>
      <c r="VYL179" s="41"/>
      <c r="VYM179" s="41"/>
      <c r="VYN179" s="41"/>
      <c r="VYO179" s="41"/>
      <c r="VYP179" s="41"/>
      <c r="VYQ179" s="41"/>
      <c r="VYR179" s="41"/>
      <c r="VYS179" s="41"/>
      <c r="VYT179" s="41"/>
      <c r="VYU179" s="41"/>
      <c r="VYV179" s="41"/>
      <c r="VYW179" s="41"/>
      <c r="VYX179" s="41"/>
      <c r="VYY179" s="41"/>
      <c r="VYZ179" s="41"/>
      <c r="VZA179" s="41"/>
      <c r="VZB179" s="41"/>
      <c r="VZC179" s="41"/>
      <c r="VZD179" s="41"/>
      <c r="VZE179" s="41"/>
      <c r="VZF179" s="41"/>
      <c r="VZG179" s="41"/>
      <c r="VZH179" s="41"/>
      <c r="VZI179" s="41"/>
      <c r="VZJ179" s="41"/>
      <c r="VZK179" s="41"/>
      <c r="VZL179" s="41"/>
      <c r="VZM179" s="41"/>
      <c r="VZN179" s="41"/>
      <c r="VZO179" s="41"/>
      <c r="VZP179" s="41"/>
      <c r="VZQ179" s="41"/>
      <c r="VZR179" s="41"/>
      <c r="VZS179" s="41"/>
      <c r="VZT179" s="41"/>
      <c r="VZU179" s="41"/>
      <c r="VZV179" s="41"/>
      <c r="VZW179" s="41"/>
      <c r="VZX179" s="41"/>
      <c r="VZY179" s="41"/>
      <c r="VZZ179" s="41"/>
      <c r="WAA179" s="41"/>
      <c r="WAB179" s="41"/>
      <c r="WAC179" s="41"/>
      <c r="WAD179" s="41"/>
      <c r="WAE179" s="41"/>
      <c r="WAF179" s="41"/>
      <c r="WAG179" s="41"/>
      <c r="WAH179" s="41"/>
      <c r="WAI179" s="41"/>
      <c r="WAJ179" s="41"/>
      <c r="WAK179" s="41"/>
      <c r="WAL179" s="41"/>
      <c r="WAM179" s="41"/>
      <c r="WAN179" s="41"/>
      <c r="WAO179" s="41"/>
      <c r="WAP179" s="41"/>
      <c r="WAQ179" s="41"/>
      <c r="WAR179" s="41"/>
      <c r="WAS179" s="41"/>
      <c r="WAT179" s="41"/>
      <c r="WAU179" s="41"/>
      <c r="WAV179" s="41"/>
      <c r="WAW179" s="41"/>
      <c r="WAX179" s="41"/>
      <c r="WAY179" s="41"/>
      <c r="WAZ179" s="41"/>
      <c r="WBA179" s="41"/>
      <c r="WBB179" s="41"/>
      <c r="WBC179" s="41"/>
      <c r="WBD179" s="41"/>
      <c r="WBE179" s="41"/>
      <c r="WBF179" s="41"/>
      <c r="WBG179" s="41"/>
      <c r="WBH179" s="41"/>
      <c r="WBI179" s="41"/>
      <c r="WBJ179" s="41"/>
      <c r="WBK179" s="41"/>
      <c r="WBL179" s="41"/>
      <c r="WBM179" s="41"/>
      <c r="WBN179" s="41"/>
      <c r="WBO179" s="41"/>
      <c r="WBP179" s="41"/>
      <c r="WBQ179" s="41"/>
      <c r="WBR179" s="41"/>
      <c r="WBS179" s="41"/>
      <c r="WBT179" s="41"/>
      <c r="WBU179" s="41"/>
      <c r="WBV179" s="41"/>
      <c r="WBW179" s="41"/>
      <c r="WBX179" s="41"/>
      <c r="WBY179" s="41"/>
      <c r="WBZ179" s="41"/>
      <c r="WCA179" s="41"/>
      <c r="WCB179" s="41"/>
      <c r="WCC179" s="41"/>
      <c r="WCD179" s="41"/>
      <c r="WCE179" s="41"/>
      <c r="WCF179" s="41"/>
      <c r="WCG179" s="41"/>
      <c r="WCH179" s="41"/>
      <c r="WCI179" s="41"/>
      <c r="WCJ179" s="41"/>
      <c r="WCK179" s="41"/>
      <c r="WCL179" s="41"/>
      <c r="WCM179" s="41"/>
      <c r="WCN179" s="41"/>
      <c r="WCO179" s="41"/>
      <c r="WCP179" s="41"/>
      <c r="WCQ179" s="41"/>
      <c r="WCR179" s="41"/>
      <c r="WCS179" s="41"/>
      <c r="WCT179" s="41"/>
      <c r="WCU179" s="41"/>
      <c r="WCV179" s="41"/>
      <c r="WCW179" s="41"/>
      <c r="WCX179" s="41"/>
      <c r="WCY179" s="41"/>
      <c r="WCZ179" s="41"/>
      <c r="WDA179" s="41"/>
      <c r="WDB179" s="41"/>
      <c r="WDC179" s="41"/>
      <c r="WDD179" s="41"/>
      <c r="WDE179" s="41"/>
      <c r="WDF179" s="41"/>
      <c r="WDG179" s="41"/>
      <c r="WDH179" s="41"/>
      <c r="WDI179" s="41"/>
      <c r="WDJ179" s="41"/>
      <c r="WDK179" s="41"/>
      <c r="WDL179" s="41"/>
      <c r="WDM179" s="41"/>
      <c r="WDN179" s="41"/>
      <c r="WDO179" s="41"/>
      <c r="WDP179" s="41"/>
      <c r="WDQ179" s="41"/>
      <c r="WDR179" s="41"/>
      <c r="WDS179" s="41"/>
      <c r="WDT179" s="41"/>
      <c r="WDU179" s="41"/>
      <c r="WDV179" s="41"/>
      <c r="WDW179" s="41"/>
      <c r="WDX179" s="41"/>
      <c r="WDY179" s="41"/>
      <c r="WDZ179" s="41"/>
      <c r="WEA179" s="41"/>
      <c r="WEB179" s="41"/>
      <c r="WEC179" s="41"/>
      <c r="WED179" s="41"/>
      <c r="WEE179" s="41"/>
      <c r="WEF179" s="41"/>
      <c r="WEG179" s="41"/>
      <c r="WEH179" s="41"/>
      <c r="WEI179" s="41"/>
      <c r="WEJ179" s="41"/>
      <c r="WEK179" s="41"/>
      <c r="WEL179" s="41"/>
      <c r="WEM179" s="41"/>
      <c r="WEN179" s="41"/>
      <c r="WEO179" s="41"/>
      <c r="WEP179" s="41"/>
      <c r="WEQ179" s="41"/>
      <c r="WER179" s="41"/>
      <c r="WES179" s="41"/>
      <c r="WET179" s="41"/>
      <c r="WEU179" s="41"/>
      <c r="WEV179" s="41"/>
      <c r="WEW179" s="41"/>
      <c r="WEX179" s="41"/>
      <c r="WEY179" s="41"/>
      <c r="WEZ179" s="41"/>
      <c r="WFA179" s="41"/>
      <c r="WFB179" s="41"/>
      <c r="WFC179" s="41"/>
      <c r="WFD179" s="41"/>
      <c r="WFE179" s="41"/>
      <c r="WFF179" s="41"/>
      <c r="WFG179" s="41"/>
      <c r="WFH179" s="41"/>
      <c r="WFI179" s="41"/>
      <c r="WFJ179" s="41"/>
      <c r="WFK179" s="41"/>
      <c r="WFL179" s="41"/>
      <c r="WFM179" s="41"/>
      <c r="WFN179" s="41"/>
      <c r="WFO179" s="41"/>
      <c r="WFP179" s="41"/>
      <c r="WFQ179" s="41"/>
      <c r="WFR179" s="41"/>
      <c r="WFS179" s="41"/>
      <c r="WFT179" s="41"/>
      <c r="WFU179" s="41"/>
      <c r="WFV179" s="41"/>
      <c r="WFW179" s="41"/>
      <c r="WFX179" s="41"/>
      <c r="WFY179" s="41"/>
      <c r="WFZ179" s="41"/>
      <c r="WGA179" s="41"/>
      <c r="WGB179" s="41"/>
      <c r="WGC179" s="41"/>
      <c r="WGD179" s="41"/>
      <c r="WGE179" s="41"/>
      <c r="WGF179" s="41"/>
      <c r="WGG179" s="41"/>
      <c r="WGH179" s="41"/>
      <c r="WGI179" s="41"/>
      <c r="WGJ179" s="41"/>
      <c r="WGK179" s="41"/>
      <c r="WGL179" s="41"/>
      <c r="WGM179" s="41"/>
      <c r="WGN179" s="41"/>
      <c r="WGO179" s="41"/>
      <c r="WGP179" s="41"/>
      <c r="WGQ179" s="41"/>
      <c r="WGR179" s="41"/>
      <c r="WGS179" s="41"/>
      <c r="WGT179" s="41"/>
      <c r="WGU179" s="41"/>
      <c r="WGV179" s="41"/>
      <c r="WGW179" s="41"/>
      <c r="WGX179" s="41"/>
      <c r="WGY179" s="41"/>
      <c r="WGZ179" s="41"/>
      <c r="WHA179" s="41"/>
      <c r="WHB179" s="41"/>
      <c r="WHC179" s="41"/>
      <c r="WHD179" s="41"/>
      <c r="WHE179" s="41"/>
      <c r="WHF179" s="41"/>
      <c r="WHG179" s="41"/>
      <c r="WHH179" s="41"/>
      <c r="WHI179" s="41"/>
      <c r="WHJ179" s="41"/>
      <c r="WHK179" s="41"/>
      <c r="WHL179" s="41"/>
      <c r="WHM179" s="41"/>
      <c r="WHN179" s="41"/>
      <c r="WHO179" s="41"/>
      <c r="WHP179" s="41"/>
      <c r="WHQ179" s="41"/>
      <c r="WHR179" s="41"/>
      <c r="WHS179" s="41"/>
      <c r="WHT179" s="41"/>
      <c r="WHU179" s="41"/>
      <c r="WHV179" s="41"/>
      <c r="WHW179" s="41"/>
      <c r="WHX179" s="41"/>
      <c r="WHY179" s="41"/>
      <c r="WHZ179" s="41"/>
      <c r="WIA179" s="41"/>
      <c r="WIB179" s="41"/>
      <c r="WIC179" s="41"/>
      <c r="WID179" s="41"/>
      <c r="WIE179" s="41"/>
      <c r="WIF179" s="41"/>
      <c r="WIG179" s="41"/>
      <c r="WIH179" s="41"/>
      <c r="WII179" s="41"/>
      <c r="WIJ179" s="41"/>
      <c r="WIK179" s="41"/>
      <c r="WIL179" s="41"/>
      <c r="WIM179" s="41"/>
      <c r="WIN179" s="41"/>
      <c r="WIO179" s="41"/>
      <c r="WIP179" s="41"/>
      <c r="WIQ179" s="41"/>
      <c r="WIR179" s="41"/>
      <c r="WIS179" s="41"/>
      <c r="WIT179" s="41"/>
      <c r="WIU179" s="41"/>
      <c r="WIV179" s="41"/>
      <c r="WIW179" s="41"/>
      <c r="WIX179" s="41"/>
      <c r="WIY179" s="41"/>
      <c r="WIZ179" s="41"/>
      <c r="WJA179" s="41"/>
      <c r="WJB179" s="41"/>
      <c r="WJC179" s="41"/>
      <c r="WJD179" s="41"/>
      <c r="WJE179" s="41"/>
      <c r="WJF179" s="41"/>
      <c r="WJG179" s="41"/>
      <c r="WJH179" s="41"/>
      <c r="WJI179" s="41"/>
      <c r="WJJ179" s="41"/>
      <c r="WJK179" s="41"/>
      <c r="WJL179" s="41"/>
      <c r="WJM179" s="41"/>
      <c r="WJN179" s="41"/>
      <c r="WJO179" s="41"/>
      <c r="WJP179" s="41"/>
      <c r="WJQ179" s="41"/>
      <c r="WJR179" s="41"/>
      <c r="WJS179" s="41"/>
      <c r="WJT179" s="41"/>
      <c r="WJU179" s="41"/>
      <c r="WJV179" s="41"/>
      <c r="WJW179" s="41"/>
      <c r="WJX179" s="41"/>
      <c r="WJY179" s="41"/>
      <c r="WJZ179" s="41"/>
      <c r="WKA179" s="41"/>
      <c r="WKB179" s="41"/>
      <c r="WKC179" s="41"/>
      <c r="WKD179" s="41"/>
      <c r="WKE179" s="41"/>
      <c r="WKF179" s="41"/>
      <c r="WKG179" s="41"/>
      <c r="WKH179" s="41"/>
      <c r="WKI179" s="41"/>
      <c r="WKJ179" s="41"/>
      <c r="WKK179" s="41"/>
      <c r="WKL179" s="41"/>
      <c r="WKM179" s="41"/>
      <c r="WKN179" s="41"/>
      <c r="WKO179" s="41"/>
      <c r="WKP179" s="41"/>
      <c r="WKQ179" s="41"/>
      <c r="WKR179" s="41"/>
      <c r="WKS179" s="41"/>
      <c r="WKT179" s="41"/>
      <c r="WKU179" s="41"/>
      <c r="WKV179" s="41"/>
      <c r="WKW179" s="41"/>
      <c r="WKX179" s="41"/>
      <c r="WKY179" s="41"/>
      <c r="WKZ179" s="41"/>
      <c r="WLA179" s="41"/>
      <c r="WLB179" s="41"/>
      <c r="WLC179" s="41"/>
      <c r="WLD179" s="41"/>
      <c r="WLE179" s="41"/>
      <c r="WLF179" s="41"/>
      <c r="WLG179" s="41"/>
      <c r="WLH179" s="41"/>
      <c r="WLI179" s="41"/>
      <c r="WLJ179" s="41"/>
      <c r="WLK179" s="41"/>
      <c r="WLL179" s="41"/>
      <c r="WLM179" s="41"/>
      <c r="WLN179" s="41"/>
      <c r="WLO179" s="41"/>
      <c r="WLP179" s="41"/>
      <c r="WLQ179" s="41"/>
      <c r="WLR179" s="41"/>
      <c r="WLS179" s="41"/>
      <c r="WLT179" s="41"/>
      <c r="WLU179" s="41"/>
      <c r="WLV179" s="41"/>
      <c r="WLW179" s="41"/>
      <c r="WLX179" s="41"/>
      <c r="WLY179" s="41"/>
      <c r="WLZ179" s="41"/>
      <c r="WMA179" s="41"/>
      <c r="WMB179" s="41"/>
      <c r="WMC179" s="41"/>
      <c r="WMD179" s="41"/>
      <c r="WME179" s="41"/>
      <c r="WMF179" s="41"/>
      <c r="WMG179" s="41"/>
      <c r="WMH179" s="41"/>
      <c r="WMI179" s="41"/>
      <c r="WMJ179" s="41"/>
      <c r="WMK179" s="41"/>
      <c r="WML179" s="41"/>
      <c r="WMM179" s="41"/>
      <c r="WMN179" s="41"/>
      <c r="WMO179" s="41"/>
      <c r="WMP179" s="41"/>
      <c r="WMQ179" s="41"/>
      <c r="WMR179" s="41"/>
      <c r="WMS179" s="41"/>
      <c r="WMT179" s="41"/>
      <c r="WMU179" s="41"/>
      <c r="WMV179" s="41"/>
      <c r="WMW179" s="41"/>
      <c r="WMX179" s="41"/>
      <c r="WMY179" s="41"/>
      <c r="WMZ179" s="41"/>
      <c r="WNA179" s="41"/>
      <c r="WNB179" s="41"/>
      <c r="WNC179" s="41"/>
      <c r="WND179" s="41"/>
      <c r="WNE179" s="41"/>
      <c r="WNF179" s="41"/>
      <c r="WNG179" s="41"/>
      <c r="WNH179" s="41"/>
      <c r="WNI179" s="41"/>
      <c r="WNJ179" s="41"/>
      <c r="WNK179" s="41"/>
      <c r="WNL179" s="41"/>
      <c r="WNM179" s="41"/>
      <c r="WNN179" s="41"/>
      <c r="WNO179" s="41"/>
      <c r="WNP179" s="41"/>
      <c r="WNQ179" s="41"/>
      <c r="WNR179" s="41"/>
      <c r="WNS179" s="41"/>
      <c r="WNT179" s="41"/>
      <c r="WNU179" s="41"/>
      <c r="WNV179" s="41"/>
      <c r="WNW179" s="41"/>
      <c r="WNX179" s="41"/>
      <c r="WNY179" s="41"/>
      <c r="WNZ179" s="41"/>
      <c r="WOA179" s="41"/>
      <c r="WOB179" s="41"/>
      <c r="WOC179" s="41"/>
      <c r="WOD179" s="41"/>
      <c r="WOE179" s="41"/>
      <c r="WOF179" s="41"/>
      <c r="WOG179" s="41"/>
      <c r="WOH179" s="41"/>
      <c r="WOI179" s="41"/>
      <c r="WOJ179" s="41"/>
      <c r="WOK179" s="41"/>
      <c r="WOL179" s="41"/>
      <c r="WOM179" s="41"/>
      <c r="WON179" s="41"/>
      <c r="WOO179" s="41"/>
      <c r="WOP179" s="41"/>
      <c r="WOQ179" s="41"/>
      <c r="WOR179" s="41"/>
      <c r="WOS179" s="41"/>
      <c r="WOT179" s="41"/>
      <c r="WOU179" s="41"/>
      <c r="WOV179" s="41"/>
      <c r="WOW179" s="41"/>
      <c r="WOX179" s="41"/>
      <c r="WOY179" s="41"/>
      <c r="WOZ179" s="41"/>
      <c r="WPA179" s="41"/>
      <c r="WPB179" s="41"/>
      <c r="WPC179" s="41"/>
      <c r="WPD179" s="41"/>
      <c r="WPE179" s="41"/>
      <c r="WPF179" s="41"/>
      <c r="WPG179" s="41"/>
      <c r="WPH179" s="41"/>
      <c r="WPI179" s="41"/>
      <c r="WPJ179" s="41"/>
      <c r="WPK179" s="41"/>
      <c r="WPL179" s="41"/>
      <c r="WPM179" s="41"/>
      <c r="WPN179" s="41"/>
      <c r="WPO179" s="41"/>
      <c r="WPP179" s="41"/>
      <c r="WPQ179" s="41"/>
      <c r="WPR179" s="41"/>
      <c r="WPS179" s="41"/>
      <c r="WPT179" s="41"/>
      <c r="WPU179" s="41"/>
      <c r="WPV179" s="41"/>
      <c r="WPW179" s="41"/>
      <c r="WPX179" s="41"/>
      <c r="WPY179" s="41"/>
      <c r="WPZ179" s="41"/>
      <c r="WQA179" s="41"/>
      <c r="WQB179" s="41"/>
      <c r="WQC179" s="41"/>
      <c r="WQD179" s="41"/>
      <c r="WQE179" s="41"/>
      <c r="WQF179" s="41"/>
      <c r="WQG179" s="41"/>
      <c r="WQH179" s="41"/>
      <c r="WQI179" s="41"/>
      <c r="WQJ179" s="41"/>
      <c r="WQK179" s="41"/>
      <c r="WQL179" s="41"/>
      <c r="WQM179" s="41"/>
      <c r="WQN179" s="41"/>
      <c r="WQO179" s="41"/>
      <c r="WQP179" s="41"/>
      <c r="WQQ179" s="41"/>
      <c r="WQR179" s="41"/>
      <c r="WQS179" s="41"/>
      <c r="WQT179" s="41"/>
      <c r="WQU179" s="41"/>
      <c r="WQV179" s="41"/>
      <c r="WQW179" s="41"/>
      <c r="WQX179" s="41"/>
      <c r="WQY179" s="41"/>
      <c r="WQZ179" s="41"/>
      <c r="WRA179" s="41"/>
      <c r="WRB179" s="41"/>
      <c r="WRC179" s="41"/>
      <c r="WRD179" s="41"/>
      <c r="WRE179" s="41"/>
      <c r="WRF179" s="41"/>
      <c r="WRG179" s="41"/>
      <c r="WRH179" s="41"/>
      <c r="WRI179" s="41"/>
      <c r="WRJ179" s="41"/>
      <c r="WRK179" s="41"/>
      <c r="WRL179" s="41"/>
      <c r="WRM179" s="41"/>
      <c r="WRN179" s="41"/>
      <c r="WRO179" s="41"/>
      <c r="WRP179" s="41"/>
      <c r="WRQ179" s="41"/>
      <c r="WRR179" s="41"/>
      <c r="WRS179" s="41"/>
      <c r="WRT179" s="41"/>
      <c r="WRU179" s="41"/>
      <c r="WRV179" s="41"/>
      <c r="WRW179" s="41"/>
      <c r="WRX179" s="41"/>
      <c r="WRY179" s="41"/>
      <c r="WRZ179" s="41"/>
      <c r="WSA179" s="41"/>
      <c r="WSB179" s="41"/>
      <c r="WSC179" s="41"/>
      <c r="WSD179" s="41"/>
      <c r="WSE179" s="41"/>
      <c r="WSF179" s="41"/>
      <c r="WSG179" s="41"/>
      <c r="WSH179" s="41"/>
      <c r="WSI179" s="41"/>
      <c r="WSJ179" s="41"/>
      <c r="WSK179" s="41"/>
      <c r="WSL179" s="41"/>
      <c r="WSM179" s="41"/>
      <c r="WSN179" s="41"/>
      <c r="WSO179" s="41"/>
      <c r="WSP179" s="41"/>
      <c r="WSQ179" s="41"/>
      <c r="WSR179" s="41"/>
      <c r="WSS179" s="41"/>
      <c r="WST179" s="41"/>
      <c r="WSU179" s="41"/>
      <c r="WSV179" s="41"/>
      <c r="WSW179" s="41"/>
      <c r="WSX179" s="41"/>
      <c r="WSY179" s="41"/>
      <c r="WSZ179" s="41"/>
      <c r="WTA179" s="41"/>
      <c r="WTB179" s="41"/>
      <c r="WTC179" s="41"/>
      <c r="WTD179" s="41"/>
      <c r="WTE179" s="41"/>
      <c r="WTF179" s="41"/>
      <c r="WTG179" s="41"/>
      <c r="WTH179" s="41"/>
      <c r="WTI179" s="41"/>
      <c r="WTJ179" s="41"/>
      <c r="WTK179" s="41"/>
      <c r="WTL179" s="41"/>
      <c r="WTM179" s="41"/>
      <c r="WTN179" s="41"/>
      <c r="WTO179" s="41"/>
      <c r="WTP179" s="41"/>
      <c r="WTQ179" s="41"/>
      <c r="WTR179" s="41"/>
      <c r="WTS179" s="41"/>
      <c r="WTT179" s="41"/>
      <c r="WTU179" s="41"/>
      <c r="WTV179" s="41"/>
      <c r="WTW179" s="41"/>
      <c r="WTX179" s="41"/>
      <c r="WTY179" s="41"/>
      <c r="WTZ179" s="41"/>
      <c r="WUA179" s="41"/>
      <c r="WUB179" s="41"/>
      <c r="WUC179" s="41"/>
      <c r="WUD179" s="41"/>
      <c r="WUE179" s="41"/>
      <c r="WUF179" s="41"/>
      <c r="WUG179" s="41"/>
      <c r="WUH179" s="41"/>
      <c r="WUI179" s="41"/>
      <c r="WUJ179" s="41"/>
      <c r="WUK179" s="41"/>
      <c r="WUL179" s="41"/>
      <c r="WUM179" s="41"/>
      <c r="WUN179" s="41"/>
      <c r="WUO179" s="41"/>
      <c r="WUP179" s="41"/>
      <c r="WUQ179" s="41"/>
      <c r="WUR179" s="41"/>
      <c r="WUS179" s="41"/>
      <c r="WUT179" s="41"/>
      <c r="WUU179" s="41"/>
      <c r="WUV179" s="41"/>
      <c r="WUW179" s="41"/>
      <c r="WUX179" s="41"/>
      <c r="WUY179" s="41"/>
      <c r="WUZ179" s="41"/>
      <c r="WVA179" s="41"/>
      <c r="WVB179" s="41"/>
      <c r="WVC179" s="41"/>
      <c r="WVD179" s="41"/>
      <c r="WVE179" s="41"/>
      <c r="WVF179" s="41"/>
      <c r="WVG179" s="41"/>
      <c r="WVH179" s="41"/>
      <c r="WVI179" s="41"/>
      <c r="WVJ179" s="41"/>
      <c r="WVK179" s="41"/>
      <c r="WVL179" s="41"/>
      <c r="WVM179" s="41"/>
      <c r="WVN179" s="41"/>
      <c r="WVO179" s="41"/>
      <c r="WVP179" s="41"/>
      <c r="WVQ179" s="41"/>
      <c r="WVR179" s="41"/>
      <c r="WVS179" s="41"/>
      <c r="WVT179" s="41"/>
      <c r="WVU179" s="41"/>
      <c r="WVV179" s="41"/>
      <c r="WVW179" s="41"/>
      <c r="WVX179" s="41"/>
      <c r="WVY179" s="41"/>
      <c r="WVZ179" s="41"/>
      <c r="WWA179" s="41"/>
      <c r="WWB179" s="41"/>
      <c r="WWC179" s="41"/>
      <c r="WWD179" s="41"/>
      <c r="WWE179" s="41"/>
      <c r="WWF179" s="41"/>
      <c r="WWG179" s="41"/>
      <c r="WWH179" s="41"/>
      <c r="WWI179" s="41"/>
      <c r="WWJ179" s="41"/>
      <c r="WWK179" s="41"/>
      <c r="WWL179" s="41"/>
      <c r="WWM179" s="41"/>
      <c r="WWN179" s="41"/>
      <c r="WWO179" s="41"/>
      <c r="WWP179" s="41"/>
      <c r="WWQ179" s="41"/>
      <c r="WWR179" s="41"/>
      <c r="WWS179" s="41"/>
      <c r="WWT179" s="41"/>
      <c r="WWU179" s="41"/>
      <c r="WWV179" s="41"/>
      <c r="WWW179" s="41"/>
      <c r="WWX179" s="41"/>
      <c r="WWY179" s="41"/>
      <c r="WWZ179" s="41"/>
      <c r="WXA179" s="41"/>
      <c r="WXB179" s="41"/>
      <c r="WXC179" s="41"/>
      <c r="WXD179" s="41"/>
      <c r="WXE179" s="41"/>
      <c r="WXF179" s="41"/>
      <c r="WXG179" s="41"/>
      <c r="WXH179" s="41"/>
      <c r="WXI179" s="41"/>
      <c r="WXJ179" s="41"/>
      <c r="WXK179" s="41"/>
      <c r="WXL179" s="41"/>
      <c r="WXM179" s="41"/>
      <c r="WXN179" s="41"/>
      <c r="WXO179" s="41"/>
      <c r="WXP179" s="41"/>
      <c r="WXQ179" s="41"/>
      <c r="WXR179" s="41"/>
      <c r="WXS179" s="41"/>
      <c r="WXT179" s="41"/>
      <c r="WXU179" s="41"/>
      <c r="WXV179" s="41"/>
      <c r="WXW179" s="41"/>
      <c r="WXX179" s="41"/>
      <c r="WXY179" s="41"/>
      <c r="WXZ179" s="41"/>
      <c r="WYA179" s="41"/>
      <c r="WYB179" s="41"/>
      <c r="WYC179" s="41"/>
      <c r="WYD179" s="41"/>
      <c r="WYE179" s="41"/>
      <c r="WYF179" s="41"/>
      <c r="WYG179" s="41"/>
      <c r="WYH179" s="41"/>
      <c r="WYI179" s="41"/>
      <c r="WYJ179" s="41"/>
      <c r="WYK179" s="41"/>
      <c r="WYL179" s="41"/>
      <c r="WYM179" s="41"/>
      <c r="WYN179" s="41"/>
      <c r="WYO179" s="41"/>
      <c r="WYP179" s="41"/>
      <c r="WYQ179" s="41"/>
      <c r="WYR179" s="41"/>
      <c r="WYS179" s="41"/>
      <c r="WYT179" s="41"/>
      <c r="WYU179" s="41"/>
      <c r="WYV179" s="41"/>
      <c r="WYW179" s="41"/>
      <c r="WYX179" s="41"/>
      <c r="WYY179" s="41"/>
      <c r="WYZ179" s="41"/>
      <c r="WZA179" s="41"/>
      <c r="WZB179" s="41"/>
      <c r="WZC179" s="41"/>
      <c r="WZD179" s="41"/>
      <c r="WZE179" s="41"/>
      <c r="WZF179" s="41"/>
      <c r="WZG179" s="41"/>
      <c r="WZH179" s="41"/>
      <c r="WZI179" s="41"/>
      <c r="WZJ179" s="41"/>
      <c r="WZK179" s="41"/>
      <c r="WZL179" s="41"/>
      <c r="WZM179" s="41"/>
      <c r="WZN179" s="41"/>
      <c r="WZO179" s="41"/>
      <c r="WZP179" s="41"/>
      <c r="WZQ179" s="41"/>
      <c r="WZR179" s="41"/>
      <c r="WZS179" s="41"/>
      <c r="WZT179" s="41"/>
      <c r="WZU179" s="41"/>
      <c r="WZV179" s="41"/>
      <c r="WZW179" s="41"/>
      <c r="WZX179" s="41"/>
      <c r="WZY179" s="41"/>
      <c r="WZZ179" s="41"/>
      <c r="XAA179" s="41"/>
      <c r="XAB179" s="41"/>
      <c r="XAC179" s="41"/>
      <c r="XAD179" s="41"/>
      <c r="XAE179" s="41"/>
      <c r="XAF179" s="41"/>
      <c r="XAG179" s="41"/>
      <c r="XAH179" s="41"/>
      <c r="XAI179" s="41"/>
      <c r="XAJ179" s="41"/>
      <c r="XAK179" s="41"/>
      <c r="XAL179" s="41"/>
      <c r="XAM179" s="41"/>
      <c r="XAN179" s="41"/>
      <c r="XAO179" s="41"/>
      <c r="XAP179" s="41"/>
      <c r="XAQ179" s="41"/>
      <c r="XAR179" s="41"/>
      <c r="XAS179" s="41"/>
      <c r="XAT179" s="41"/>
      <c r="XAU179" s="41"/>
      <c r="XAV179" s="41"/>
      <c r="XAW179" s="41"/>
      <c r="XAX179" s="41"/>
      <c r="XAY179" s="41"/>
      <c r="XAZ179" s="41"/>
      <c r="XBA179" s="41"/>
      <c r="XBB179" s="41"/>
      <c r="XBC179" s="41"/>
      <c r="XBD179" s="41"/>
      <c r="XBE179" s="41"/>
      <c r="XBF179" s="41"/>
      <c r="XBG179" s="41"/>
      <c r="XBH179" s="41"/>
      <c r="XBI179" s="41"/>
      <c r="XBJ179" s="41"/>
      <c r="XBK179" s="41"/>
      <c r="XBL179" s="41"/>
      <c r="XBM179" s="41"/>
      <c r="XBN179" s="41"/>
      <c r="XBO179" s="41"/>
      <c r="XBP179" s="41"/>
      <c r="XBQ179" s="41"/>
      <c r="XBR179" s="41"/>
      <c r="XBS179" s="41"/>
      <c r="XBT179" s="41"/>
      <c r="XBU179" s="41"/>
      <c r="XBV179" s="41"/>
      <c r="XBW179" s="41"/>
      <c r="XBX179" s="41"/>
      <c r="XBY179" s="41"/>
      <c r="XBZ179" s="41"/>
      <c r="XCA179" s="41"/>
      <c r="XCB179" s="41"/>
      <c r="XCC179" s="41"/>
      <c r="XCD179" s="41"/>
      <c r="XCE179" s="41"/>
      <c r="XCF179" s="41"/>
      <c r="XCG179" s="41"/>
      <c r="XCH179" s="41"/>
      <c r="XCI179" s="41"/>
      <c r="XCJ179" s="41"/>
      <c r="XCK179" s="41"/>
      <c r="XCL179" s="41"/>
      <c r="XCM179" s="41"/>
      <c r="XCN179" s="41"/>
      <c r="XCO179" s="41"/>
      <c r="XCP179" s="41"/>
      <c r="XCQ179" s="41"/>
      <c r="XCR179" s="41"/>
      <c r="XCS179" s="41"/>
      <c r="XCT179" s="41"/>
      <c r="XCU179" s="41"/>
      <c r="XCV179" s="41"/>
      <c r="XCW179" s="41"/>
      <c r="XCX179" s="41"/>
      <c r="XCY179" s="41"/>
      <c r="XCZ179" s="41"/>
      <c r="XDA179" s="41"/>
      <c r="XDB179" s="41"/>
      <c r="XDC179" s="41"/>
      <c r="XDD179" s="41"/>
    </row>
    <row r="180" spans="1:16332" s="19" customFormat="1" ht="95.25" customHeight="1" x14ac:dyDescent="0.2">
      <c r="A180" s="21" t="s">
        <v>747</v>
      </c>
      <c r="B180" s="21"/>
      <c r="C180" s="21" t="s">
        <v>748</v>
      </c>
      <c r="D180" s="21" t="s">
        <v>749</v>
      </c>
      <c r="E180" s="21">
        <v>876</v>
      </c>
      <c r="F180" s="22" t="s">
        <v>454</v>
      </c>
      <c r="G180" s="21">
        <v>1</v>
      </c>
      <c r="H180" s="21">
        <v>1</v>
      </c>
      <c r="I180" s="13" t="s">
        <v>750</v>
      </c>
      <c r="J180" s="21" t="s">
        <v>54</v>
      </c>
      <c r="K180" s="21"/>
      <c r="L180" s="23" t="s">
        <v>260</v>
      </c>
      <c r="M180" s="21" t="s">
        <v>85</v>
      </c>
      <c r="N180" s="24">
        <v>6051.3</v>
      </c>
      <c r="O180" s="25">
        <v>6051.3</v>
      </c>
      <c r="P180" s="26">
        <f t="shared" si="40"/>
        <v>6051300</v>
      </c>
      <c r="Q180" s="21">
        <v>2023</v>
      </c>
      <c r="R180" s="21" t="s">
        <v>115</v>
      </c>
      <c r="S180" s="21">
        <v>2023</v>
      </c>
      <c r="T180" s="27" t="s">
        <v>91</v>
      </c>
      <c r="U180" s="28" t="s">
        <v>751</v>
      </c>
      <c r="V180" s="21">
        <v>2023</v>
      </c>
      <c r="W180" s="27" t="s">
        <v>93</v>
      </c>
      <c r="X180" s="21">
        <v>2023</v>
      </c>
      <c r="Y180" s="27" t="s">
        <v>124</v>
      </c>
      <c r="Z180" s="21">
        <v>2023</v>
      </c>
      <c r="AA180" s="27" t="s">
        <v>130</v>
      </c>
      <c r="AB180" s="28">
        <v>2024</v>
      </c>
      <c r="AC180" s="27" t="s">
        <v>124</v>
      </c>
      <c r="AD180" s="28" t="s">
        <v>131</v>
      </c>
      <c r="AE180" s="21" t="s">
        <v>171</v>
      </c>
      <c r="AF180" s="29">
        <v>1</v>
      </c>
      <c r="AG180" s="29">
        <v>200611</v>
      </c>
      <c r="AH180" s="29" t="s">
        <v>62</v>
      </c>
      <c r="AI180" s="21">
        <v>1</v>
      </c>
      <c r="AJ180" s="29">
        <v>0</v>
      </c>
      <c r="AK180" s="21" t="s">
        <v>752</v>
      </c>
      <c r="AL180" s="27" t="s">
        <v>173</v>
      </c>
      <c r="AM180" s="21" t="s">
        <v>63</v>
      </c>
      <c r="AN180" s="21" t="s">
        <v>64</v>
      </c>
      <c r="AO180" s="27"/>
    </row>
    <row r="181" spans="1:16332" s="19" customFormat="1" ht="95.25" customHeight="1" x14ac:dyDescent="0.2">
      <c r="A181" s="21" t="s">
        <v>753</v>
      </c>
      <c r="B181" s="21"/>
      <c r="C181" s="21" t="s">
        <v>748</v>
      </c>
      <c r="D181" s="21" t="s">
        <v>749</v>
      </c>
      <c r="E181" s="21">
        <v>876</v>
      </c>
      <c r="F181" s="22" t="s">
        <v>454</v>
      </c>
      <c r="G181" s="21">
        <v>1550</v>
      </c>
      <c r="H181" s="21">
        <v>1</v>
      </c>
      <c r="I181" s="13" t="s">
        <v>754</v>
      </c>
      <c r="J181" s="21" t="s">
        <v>54</v>
      </c>
      <c r="K181" s="21"/>
      <c r="L181" s="23" t="s">
        <v>260</v>
      </c>
      <c r="M181" s="21" t="s">
        <v>85</v>
      </c>
      <c r="N181" s="24">
        <v>700.6</v>
      </c>
      <c r="O181" s="25">
        <v>350.3</v>
      </c>
      <c r="P181" s="26">
        <f t="shared" si="40"/>
        <v>700600</v>
      </c>
      <c r="Q181" s="21">
        <v>2023</v>
      </c>
      <c r="R181" s="21" t="s">
        <v>107</v>
      </c>
      <c r="S181" s="21">
        <v>2023</v>
      </c>
      <c r="T181" s="27" t="s">
        <v>115</v>
      </c>
      <c r="U181" s="28" t="s">
        <v>755</v>
      </c>
      <c r="V181" s="21">
        <v>2023</v>
      </c>
      <c r="W181" s="27" t="s">
        <v>91</v>
      </c>
      <c r="X181" s="21">
        <v>2023</v>
      </c>
      <c r="Y181" s="27" t="s">
        <v>93</v>
      </c>
      <c r="Z181" s="21">
        <v>2023</v>
      </c>
      <c r="AA181" s="27" t="s">
        <v>124</v>
      </c>
      <c r="AB181" s="28">
        <v>2024</v>
      </c>
      <c r="AC181" s="27" t="s">
        <v>93</v>
      </c>
      <c r="AD181" s="28" t="s">
        <v>94</v>
      </c>
      <c r="AE181" s="21" t="s">
        <v>171</v>
      </c>
      <c r="AF181" s="29">
        <v>1</v>
      </c>
      <c r="AG181" s="29">
        <v>200611</v>
      </c>
      <c r="AH181" s="29" t="s">
        <v>62</v>
      </c>
      <c r="AI181" s="21">
        <v>1</v>
      </c>
      <c r="AJ181" s="29">
        <v>0</v>
      </c>
      <c r="AK181" s="21" t="s">
        <v>756</v>
      </c>
      <c r="AL181" s="27" t="s">
        <v>173</v>
      </c>
      <c r="AM181" s="21" t="s">
        <v>63</v>
      </c>
      <c r="AN181" s="21" t="s">
        <v>64</v>
      </c>
      <c r="AO181" s="27"/>
    </row>
    <row r="182" spans="1:16332" s="19" customFormat="1" ht="95.25" customHeight="1" x14ac:dyDescent="0.2">
      <c r="A182" s="21" t="s">
        <v>757</v>
      </c>
      <c r="B182" s="21"/>
      <c r="C182" s="21" t="s">
        <v>758</v>
      </c>
      <c r="D182" s="21" t="s">
        <v>759</v>
      </c>
      <c r="E182" s="21">
        <v>876</v>
      </c>
      <c r="F182" s="22" t="s">
        <v>454</v>
      </c>
      <c r="G182" s="21">
        <v>1</v>
      </c>
      <c r="H182" s="21">
        <v>1</v>
      </c>
      <c r="I182" s="13" t="s">
        <v>760</v>
      </c>
      <c r="J182" s="21" t="s">
        <v>54</v>
      </c>
      <c r="K182" s="21"/>
      <c r="L182" s="23" t="s">
        <v>260</v>
      </c>
      <c r="M182" s="21" t="s">
        <v>85</v>
      </c>
      <c r="N182" s="24">
        <v>4312.37</v>
      </c>
      <c r="O182" s="25">
        <v>4312.37</v>
      </c>
      <c r="P182" s="26">
        <f t="shared" si="40"/>
        <v>4312370</v>
      </c>
      <c r="Q182" s="21">
        <v>2023</v>
      </c>
      <c r="R182" s="21" t="s">
        <v>107</v>
      </c>
      <c r="S182" s="21">
        <v>2023</v>
      </c>
      <c r="T182" s="27" t="s">
        <v>115</v>
      </c>
      <c r="U182" s="28" t="s">
        <v>299</v>
      </c>
      <c r="V182" s="21">
        <v>2023</v>
      </c>
      <c r="W182" s="27" t="s">
        <v>91</v>
      </c>
      <c r="X182" s="21">
        <v>2023</v>
      </c>
      <c r="Y182" s="27" t="s">
        <v>93</v>
      </c>
      <c r="Z182" s="21">
        <v>2023</v>
      </c>
      <c r="AA182" s="27" t="s">
        <v>124</v>
      </c>
      <c r="AB182" s="28">
        <v>2024</v>
      </c>
      <c r="AC182" s="27" t="s">
        <v>93</v>
      </c>
      <c r="AD182" s="28" t="s">
        <v>94</v>
      </c>
      <c r="AE182" s="21" t="s">
        <v>171</v>
      </c>
      <c r="AF182" s="29">
        <v>1</v>
      </c>
      <c r="AG182" s="29">
        <v>200611</v>
      </c>
      <c r="AH182" s="29" t="s">
        <v>62</v>
      </c>
      <c r="AI182" s="21">
        <v>1</v>
      </c>
      <c r="AJ182" s="29">
        <v>0</v>
      </c>
      <c r="AK182" s="21" t="s">
        <v>761</v>
      </c>
      <c r="AL182" s="27" t="s">
        <v>173</v>
      </c>
      <c r="AM182" s="21" t="s">
        <v>63</v>
      </c>
      <c r="AN182" s="21" t="s">
        <v>64</v>
      </c>
      <c r="AO182" s="27" t="s">
        <v>762</v>
      </c>
    </row>
    <row r="183" spans="1:16332" s="19" customFormat="1" ht="95.25" customHeight="1" x14ac:dyDescent="0.2">
      <c r="A183" s="21" t="s">
        <v>763</v>
      </c>
      <c r="B183" s="21"/>
      <c r="C183" s="21" t="s">
        <v>764</v>
      </c>
      <c r="D183" s="21" t="s">
        <v>765</v>
      </c>
      <c r="E183" s="21">
        <v>876</v>
      </c>
      <c r="F183" s="22" t="s">
        <v>454</v>
      </c>
      <c r="G183" s="21">
        <v>1</v>
      </c>
      <c r="H183" s="21">
        <v>1</v>
      </c>
      <c r="I183" s="13" t="s">
        <v>766</v>
      </c>
      <c r="J183" s="21" t="s">
        <v>54</v>
      </c>
      <c r="K183" s="21"/>
      <c r="L183" s="23" t="s">
        <v>260</v>
      </c>
      <c r="M183" s="21" t="s">
        <v>85</v>
      </c>
      <c r="N183" s="24">
        <v>10984.17</v>
      </c>
      <c r="O183" s="25">
        <v>10984.17</v>
      </c>
      <c r="P183" s="26">
        <f t="shared" si="40"/>
        <v>10984170</v>
      </c>
      <c r="Q183" s="21">
        <v>2023</v>
      </c>
      <c r="R183" s="21" t="s">
        <v>91</v>
      </c>
      <c r="S183" s="21">
        <v>2023</v>
      </c>
      <c r="T183" s="27" t="s">
        <v>93</v>
      </c>
      <c r="U183" s="28" t="s">
        <v>767</v>
      </c>
      <c r="V183" s="21">
        <v>2023</v>
      </c>
      <c r="W183" s="27" t="s">
        <v>124</v>
      </c>
      <c r="X183" s="21">
        <v>2023</v>
      </c>
      <c r="Y183" s="27" t="s">
        <v>130</v>
      </c>
      <c r="Z183" s="21">
        <v>2023</v>
      </c>
      <c r="AA183" s="27" t="s">
        <v>130</v>
      </c>
      <c r="AB183" s="28">
        <v>2024</v>
      </c>
      <c r="AC183" s="27" t="s">
        <v>130</v>
      </c>
      <c r="AD183" s="28" t="s">
        <v>170</v>
      </c>
      <c r="AE183" s="21" t="s">
        <v>171</v>
      </c>
      <c r="AF183" s="29">
        <v>1</v>
      </c>
      <c r="AG183" s="29">
        <v>348277</v>
      </c>
      <c r="AH183" s="29" t="s">
        <v>62</v>
      </c>
      <c r="AI183" s="21">
        <v>0</v>
      </c>
      <c r="AJ183" s="29">
        <v>0</v>
      </c>
      <c r="AK183" s="21" t="s">
        <v>768</v>
      </c>
      <c r="AL183" s="27" t="s">
        <v>173</v>
      </c>
      <c r="AM183" s="21" t="s">
        <v>63</v>
      </c>
      <c r="AN183" s="21" t="s">
        <v>64</v>
      </c>
      <c r="AO183" s="27"/>
    </row>
    <row r="184" spans="1:16332" s="19" customFormat="1" ht="95.25" customHeight="1" x14ac:dyDescent="0.2">
      <c r="A184" s="21" t="s">
        <v>769</v>
      </c>
      <c r="B184" s="21"/>
      <c r="C184" s="21" t="s">
        <v>764</v>
      </c>
      <c r="D184" s="21" t="s">
        <v>765</v>
      </c>
      <c r="E184" s="21">
        <v>876</v>
      </c>
      <c r="F184" s="22" t="s">
        <v>454</v>
      </c>
      <c r="G184" s="21">
        <v>1</v>
      </c>
      <c r="H184" s="21">
        <v>1</v>
      </c>
      <c r="I184" s="13" t="s">
        <v>770</v>
      </c>
      <c r="J184" s="21" t="s">
        <v>54</v>
      </c>
      <c r="K184" s="21"/>
      <c r="L184" s="23" t="s">
        <v>260</v>
      </c>
      <c r="M184" s="21" t="s">
        <v>85</v>
      </c>
      <c r="N184" s="24">
        <v>21686.68</v>
      </c>
      <c r="O184" s="25">
        <v>21686.68</v>
      </c>
      <c r="P184" s="26">
        <f t="shared" si="40"/>
        <v>21686680</v>
      </c>
      <c r="Q184" s="21">
        <v>2023</v>
      </c>
      <c r="R184" s="21" t="s">
        <v>56</v>
      </c>
      <c r="S184" s="21">
        <v>2023</v>
      </c>
      <c r="T184" s="27" t="s">
        <v>105</v>
      </c>
      <c r="U184" s="28" t="s">
        <v>771</v>
      </c>
      <c r="V184" s="21">
        <v>2023</v>
      </c>
      <c r="W184" s="27" t="s">
        <v>107</v>
      </c>
      <c r="X184" s="21">
        <v>2023</v>
      </c>
      <c r="Y184" s="27" t="s">
        <v>115</v>
      </c>
      <c r="Z184" s="21">
        <v>2023</v>
      </c>
      <c r="AA184" s="27" t="s">
        <v>91</v>
      </c>
      <c r="AB184" s="28">
        <v>2024</v>
      </c>
      <c r="AC184" s="27" t="s">
        <v>115</v>
      </c>
      <c r="AD184" s="28" t="s">
        <v>589</v>
      </c>
      <c r="AE184" s="21" t="s">
        <v>219</v>
      </c>
      <c r="AF184" s="29">
        <v>1</v>
      </c>
      <c r="AG184" s="29">
        <v>348014</v>
      </c>
      <c r="AH184" s="29" t="s">
        <v>62</v>
      </c>
      <c r="AI184" s="21">
        <v>0</v>
      </c>
      <c r="AJ184" s="29">
        <v>0</v>
      </c>
      <c r="AK184" s="21" t="s">
        <v>772</v>
      </c>
      <c r="AL184" s="27" t="s">
        <v>173</v>
      </c>
      <c r="AM184" s="21" t="s">
        <v>63</v>
      </c>
      <c r="AN184" s="21" t="s">
        <v>64</v>
      </c>
      <c r="AO184" s="27"/>
    </row>
    <row r="185" spans="1:16332" s="19" customFormat="1" ht="95.25" customHeight="1" x14ac:dyDescent="0.2">
      <c r="A185" s="21" t="s">
        <v>773</v>
      </c>
      <c r="B185" s="21"/>
      <c r="C185" s="21" t="s">
        <v>764</v>
      </c>
      <c r="D185" s="21" t="s">
        <v>765</v>
      </c>
      <c r="E185" s="21">
        <v>876</v>
      </c>
      <c r="F185" s="22" t="s">
        <v>454</v>
      </c>
      <c r="G185" s="21">
        <v>1</v>
      </c>
      <c r="H185" s="21">
        <v>1</v>
      </c>
      <c r="I185" s="13" t="s">
        <v>774</v>
      </c>
      <c r="J185" s="21" t="s">
        <v>54</v>
      </c>
      <c r="K185" s="21"/>
      <c r="L185" s="23" t="s">
        <v>260</v>
      </c>
      <c r="M185" s="21" t="s">
        <v>85</v>
      </c>
      <c r="N185" s="24">
        <v>2344.35</v>
      </c>
      <c r="O185" s="25">
        <v>2344.35</v>
      </c>
      <c r="P185" s="26">
        <f t="shared" si="40"/>
        <v>2344350</v>
      </c>
      <c r="Q185" s="21">
        <v>2023</v>
      </c>
      <c r="R185" s="21" t="s">
        <v>107</v>
      </c>
      <c r="S185" s="21">
        <v>2023</v>
      </c>
      <c r="T185" s="27" t="s">
        <v>115</v>
      </c>
      <c r="U185" s="28" t="s">
        <v>299</v>
      </c>
      <c r="V185" s="21">
        <v>2023</v>
      </c>
      <c r="W185" s="27" t="s">
        <v>115</v>
      </c>
      <c r="X185" s="21">
        <v>2023</v>
      </c>
      <c r="Y185" s="27" t="s">
        <v>91</v>
      </c>
      <c r="Z185" s="21">
        <v>2023</v>
      </c>
      <c r="AA185" s="27" t="s">
        <v>93</v>
      </c>
      <c r="AB185" s="28">
        <v>2024</v>
      </c>
      <c r="AC185" s="27" t="s">
        <v>93</v>
      </c>
      <c r="AD185" s="28" t="s">
        <v>94</v>
      </c>
      <c r="AE185" s="21" t="s">
        <v>171</v>
      </c>
      <c r="AF185" s="29">
        <v>1</v>
      </c>
      <c r="AG185" s="29">
        <v>348277</v>
      </c>
      <c r="AH185" s="29" t="s">
        <v>62</v>
      </c>
      <c r="AI185" s="21">
        <v>0</v>
      </c>
      <c r="AJ185" s="29">
        <v>0</v>
      </c>
      <c r="AK185" s="21" t="s">
        <v>775</v>
      </c>
      <c r="AL185" s="27" t="s">
        <v>173</v>
      </c>
      <c r="AM185" s="21" t="s">
        <v>63</v>
      </c>
      <c r="AN185" s="21" t="s">
        <v>64</v>
      </c>
      <c r="AO185" s="27"/>
    </row>
    <row r="186" spans="1:16332" s="19" customFormat="1" ht="95.25" customHeight="1" x14ac:dyDescent="0.2">
      <c r="A186" s="21" t="s">
        <v>776</v>
      </c>
      <c r="B186" s="21"/>
      <c r="C186" s="21" t="s">
        <v>758</v>
      </c>
      <c r="D186" s="21" t="s">
        <v>777</v>
      </c>
      <c r="E186" s="21">
        <v>796</v>
      </c>
      <c r="F186" s="22" t="s">
        <v>194</v>
      </c>
      <c r="G186" s="21">
        <v>21100</v>
      </c>
      <c r="H186" s="21">
        <v>1</v>
      </c>
      <c r="I186" s="13" t="s">
        <v>778</v>
      </c>
      <c r="J186" s="21" t="s">
        <v>54</v>
      </c>
      <c r="K186" s="21"/>
      <c r="L186" s="23" t="s">
        <v>260</v>
      </c>
      <c r="M186" s="21" t="s">
        <v>85</v>
      </c>
      <c r="N186" s="24">
        <v>2572.1190000000001</v>
      </c>
      <c r="O186" s="25">
        <v>2572.1190000000001</v>
      </c>
      <c r="P186" s="26">
        <f t="shared" si="40"/>
        <v>2572119</v>
      </c>
      <c r="Q186" s="21">
        <v>2023</v>
      </c>
      <c r="R186" s="21" t="s">
        <v>107</v>
      </c>
      <c r="S186" s="21">
        <v>2023</v>
      </c>
      <c r="T186" s="27" t="s">
        <v>115</v>
      </c>
      <c r="U186" s="28" t="s">
        <v>299</v>
      </c>
      <c r="V186" s="21">
        <v>2023</v>
      </c>
      <c r="W186" s="27" t="s">
        <v>91</v>
      </c>
      <c r="X186" s="21">
        <v>2023</v>
      </c>
      <c r="Y186" s="27" t="s">
        <v>93</v>
      </c>
      <c r="Z186" s="21">
        <v>2023</v>
      </c>
      <c r="AA186" s="27" t="s">
        <v>93</v>
      </c>
      <c r="AB186" s="28">
        <v>2024</v>
      </c>
      <c r="AC186" s="27" t="s">
        <v>93</v>
      </c>
      <c r="AD186" s="28" t="s">
        <v>94</v>
      </c>
      <c r="AE186" s="21" t="s">
        <v>171</v>
      </c>
      <c r="AF186" s="29">
        <v>1</v>
      </c>
      <c r="AG186" s="29">
        <v>200611</v>
      </c>
      <c r="AH186" s="29" t="s">
        <v>62</v>
      </c>
      <c r="AI186" s="21">
        <v>1</v>
      </c>
      <c r="AJ186" s="29">
        <v>0</v>
      </c>
      <c r="AK186" s="21" t="s">
        <v>779</v>
      </c>
      <c r="AL186" s="27" t="s">
        <v>173</v>
      </c>
      <c r="AM186" s="21" t="s">
        <v>63</v>
      </c>
      <c r="AN186" s="21" t="s">
        <v>64</v>
      </c>
      <c r="AO186" s="27"/>
    </row>
    <row r="187" spans="1:16332" s="19" customFormat="1" ht="95.25" customHeight="1" x14ac:dyDescent="0.2">
      <c r="A187" s="21" t="s">
        <v>780</v>
      </c>
      <c r="B187" s="21"/>
      <c r="C187" s="21" t="s">
        <v>781</v>
      </c>
      <c r="D187" s="21" t="s">
        <v>782</v>
      </c>
      <c r="E187" s="21">
        <v>642</v>
      </c>
      <c r="F187" s="22" t="s">
        <v>51</v>
      </c>
      <c r="G187" s="21">
        <v>1</v>
      </c>
      <c r="H187" s="21">
        <v>3</v>
      </c>
      <c r="I187" s="13" t="s">
        <v>783</v>
      </c>
      <c r="J187" s="21" t="s">
        <v>54</v>
      </c>
      <c r="K187" s="21"/>
      <c r="L187" s="23" t="s">
        <v>260</v>
      </c>
      <c r="M187" s="21" t="s">
        <v>85</v>
      </c>
      <c r="N187" s="24">
        <v>3000</v>
      </c>
      <c r="O187" s="25">
        <v>250</v>
      </c>
      <c r="P187" s="26">
        <f t="shared" si="40"/>
        <v>3000000</v>
      </c>
      <c r="Q187" s="21">
        <v>2023</v>
      </c>
      <c r="R187" s="21" t="s">
        <v>71</v>
      </c>
      <c r="S187" s="21">
        <v>2023</v>
      </c>
      <c r="T187" s="27" t="s">
        <v>68</v>
      </c>
      <c r="U187" s="28" t="s">
        <v>69</v>
      </c>
      <c r="V187" s="21">
        <v>2023</v>
      </c>
      <c r="W187" s="27" t="s">
        <v>59</v>
      </c>
      <c r="X187" s="21">
        <v>2023</v>
      </c>
      <c r="Y187" s="27" t="s">
        <v>78</v>
      </c>
      <c r="Z187" s="21">
        <v>2024</v>
      </c>
      <c r="AA187" s="27" t="s">
        <v>56</v>
      </c>
      <c r="AB187" s="28">
        <v>2024</v>
      </c>
      <c r="AC187" s="27" t="s">
        <v>59</v>
      </c>
      <c r="AD187" s="28" t="s">
        <v>142</v>
      </c>
      <c r="AE187" s="21" t="s">
        <v>61</v>
      </c>
      <c r="AF187" s="29">
        <v>0</v>
      </c>
      <c r="AG187" s="29">
        <v>348346</v>
      </c>
      <c r="AH187" s="29" t="s">
        <v>62</v>
      </c>
      <c r="AI187" s="29">
        <v>0</v>
      </c>
      <c r="AJ187" s="29">
        <v>0</v>
      </c>
      <c r="AK187" s="21" t="s">
        <v>784</v>
      </c>
      <c r="AL187" s="27"/>
      <c r="AM187" s="21" t="s">
        <v>63</v>
      </c>
      <c r="AN187" s="21" t="s">
        <v>64</v>
      </c>
      <c r="AO187" s="27" t="s">
        <v>785</v>
      </c>
    </row>
    <row r="188" spans="1:16332" s="19" customFormat="1" ht="95.25" customHeight="1" x14ac:dyDescent="0.2">
      <c r="A188" s="21" t="s">
        <v>786</v>
      </c>
      <c r="B188" s="21"/>
      <c r="C188" s="21" t="s">
        <v>787</v>
      </c>
      <c r="D188" s="21" t="s">
        <v>788</v>
      </c>
      <c r="E188" s="21">
        <v>642</v>
      </c>
      <c r="F188" s="22" t="s">
        <v>51</v>
      </c>
      <c r="G188" s="21">
        <v>1</v>
      </c>
      <c r="H188" s="21">
        <v>3</v>
      </c>
      <c r="I188" s="13" t="s">
        <v>789</v>
      </c>
      <c r="J188" s="21" t="s">
        <v>54</v>
      </c>
      <c r="K188" s="21"/>
      <c r="L188" s="23" t="s">
        <v>260</v>
      </c>
      <c r="M188" s="21" t="s">
        <v>85</v>
      </c>
      <c r="N188" s="24">
        <v>73000</v>
      </c>
      <c r="O188" s="25">
        <v>36500</v>
      </c>
      <c r="P188" s="26">
        <f t="shared" si="40"/>
        <v>73000000</v>
      </c>
      <c r="Q188" s="21">
        <v>2023</v>
      </c>
      <c r="R188" s="21" t="s">
        <v>93</v>
      </c>
      <c r="S188" s="21">
        <v>2023</v>
      </c>
      <c r="T188" s="27" t="s">
        <v>93</v>
      </c>
      <c r="U188" s="28" t="s">
        <v>123</v>
      </c>
      <c r="V188" s="21">
        <v>2023</v>
      </c>
      <c r="W188" s="27" t="s">
        <v>93</v>
      </c>
      <c r="X188" s="21">
        <v>2023</v>
      </c>
      <c r="Y188" s="27" t="s">
        <v>93</v>
      </c>
      <c r="Z188" s="21">
        <v>2023</v>
      </c>
      <c r="AA188" s="27" t="s">
        <v>124</v>
      </c>
      <c r="AB188" s="28">
        <v>2024</v>
      </c>
      <c r="AC188" s="27" t="s">
        <v>93</v>
      </c>
      <c r="AD188" s="28" t="s">
        <v>94</v>
      </c>
      <c r="AE188" s="21" t="s">
        <v>61</v>
      </c>
      <c r="AF188" s="29">
        <v>0</v>
      </c>
      <c r="AG188" s="29">
        <v>348346</v>
      </c>
      <c r="AH188" s="29" t="s">
        <v>62</v>
      </c>
      <c r="AI188" s="29">
        <v>0</v>
      </c>
      <c r="AJ188" s="29">
        <v>11</v>
      </c>
      <c r="AK188" s="21" t="s">
        <v>790</v>
      </c>
      <c r="AL188" s="27"/>
      <c r="AM188" s="21" t="s">
        <v>63</v>
      </c>
      <c r="AN188" s="21" t="s">
        <v>64</v>
      </c>
      <c r="AO188" s="27" t="s">
        <v>791</v>
      </c>
    </row>
    <row r="189" spans="1:16332" s="19" customFormat="1" ht="95.25" customHeight="1" x14ac:dyDescent="0.2">
      <c r="A189" s="21" t="s">
        <v>792</v>
      </c>
      <c r="B189" s="21"/>
      <c r="C189" s="21" t="s">
        <v>793</v>
      </c>
      <c r="D189" s="21" t="s">
        <v>794</v>
      </c>
      <c r="E189" s="21">
        <v>876</v>
      </c>
      <c r="F189" s="22" t="s">
        <v>454</v>
      </c>
      <c r="G189" s="21">
        <v>1</v>
      </c>
      <c r="H189" s="21">
        <v>1</v>
      </c>
      <c r="I189" s="13" t="s">
        <v>795</v>
      </c>
      <c r="J189" s="21" t="s">
        <v>54</v>
      </c>
      <c r="K189" s="21"/>
      <c r="L189" s="23" t="s">
        <v>260</v>
      </c>
      <c r="M189" s="21" t="s">
        <v>85</v>
      </c>
      <c r="N189" s="24">
        <v>440</v>
      </c>
      <c r="O189" s="25">
        <v>293.33332999999999</v>
      </c>
      <c r="P189" s="26">
        <f t="shared" si="40"/>
        <v>440000</v>
      </c>
      <c r="Q189" s="21">
        <v>2023</v>
      </c>
      <c r="R189" s="21" t="s">
        <v>105</v>
      </c>
      <c r="S189" s="21">
        <v>2023</v>
      </c>
      <c r="T189" s="27" t="s">
        <v>107</v>
      </c>
      <c r="U189" s="28" t="s">
        <v>114</v>
      </c>
      <c r="V189" s="21">
        <v>2023</v>
      </c>
      <c r="W189" s="27" t="s">
        <v>115</v>
      </c>
      <c r="X189" s="21">
        <v>2023</v>
      </c>
      <c r="Y189" s="27" t="s">
        <v>91</v>
      </c>
      <c r="Z189" s="21">
        <v>2023</v>
      </c>
      <c r="AA189" s="27" t="s">
        <v>93</v>
      </c>
      <c r="AB189" s="28">
        <v>2024</v>
      </c>
      <c r="AC189" s="27" t="s">
        <v>91</v>
      </c>
      <c r="AD189" s="28" t="s">
        <v>225</v>
      </c>
      <c r="AE189" s="21" t="s">
        <v>171</v>
      </c>
      <c r="AF189" s="29">
        <v>1</v>
      </c>
      <c r="AG189" s="29">
        <v>200611</v>
      </c>
      <c r="AH189" s="29" t="s">
        <v>62</v>
      </c>
      <c r="AI189" s="21">
        <v>1</v>
      </c>
      <c r="AJ189" s="29">
        <v>0</v>
      </c>
      <c r="AK189" s="21" t="s">
        <v>796</v>
      </c>
      <c r="AL189" s="27" t="s">
        <v>173</v>
      </c>
      <c r="AM189" s="21" t="s">
        <v>63</v>
      </c>
      <c r="AN189" s="21" t="s">
        <v>64</v>
      </c>
      <c r="AO189" s="27" t="s">
        <v>797</v>
      </c>
    </row>
    <row r="190" spans="1:16332" s="19" customFormat="1" ht="95.25" customHeight="1" x14ac:dyDescent="0.2">
      <c r="A190" s="21" t="s">
        <v>798</v>
      </c>
      <c r="B190" s="21"/>
      <c r="C190" s="21" t="s">
        <v>787</v>
      </c>
      <c r="D190" s="21" t="s">
        <v>50</v>
      </c>
      <c r="E190" s="21">
        <v>642</v>
      </c>
      <c r="F190" s="22" t="s">
        <v>51</v>
      </c>
      <c r="G190" s="21">
        <v>1</v>
      </c>
      <c r="H190" s="21">
        <v>3</v>
      </c>
      <c r="I190" s="13" t="s">
        <v>799</v>
      </c>
      <c r="J190" s="21" t="s">
        <v>54</v>
      </c>
      <c r="K190" s="21"/>
      <c r="L190" s="23" t="s">
        <v>349</v>
      </c>
      <c r="M190" s="21" t="s">
        <v>648</v>
      </c>
      <c r="N190" s="24">
        <v>752.04</v>
      </c>
      <c r="O190" s="25">
        <v>438.69</v>
      </c>
      <c r="P190" s="26">
        <f t="shared" si="40"/>
        <v>752040</v>
      </c>
      <c r="Q190" s="21">
        <v>2023</v>
      </c>
      <c r="R190" s="21" t="s">
        <v>105</v>
      </c>
      <c r="S190" s="21">
        <v>2023</v>
      </c>
      <c r="T190" s="27" t="s">
        <v>107</v>
      </c>
      <c r="U190" s="28" t="s">
        <v>114</v>
      </c>
      <c r="V190" s="21">
        <v>2023</v>
      </c>
      <c r="W190" s="27" t="s">
        <v>115</v>
      </c>
      <c r="X190" s="21">
        <v>2023</v>
      </c>
      <c r="Y190" s="27" t="s">
        <v>91</v>
      </c>
      <c r="Z190" s="21">
        <v>2023</v>
      </c>
      <c r="AA190" s="27" t="s">
        <v>93</v>
      </c>
      <c r="AB190" s="28" t="s">
        <v>70</v>
      </c>
      <c r="AC190" s="27" t="s">
        <v>115</v>
      </c>
      <c r="AD190" s="28" t="s">
        <v>589</v>
      </c>
      <c r="AE190" s="21" t="s">
        <v>171</v>
      </c>
      <c r="AF190" s="29">
        <v>1</v>
      </c>
      <c r="AG190" s="29">
        <v>348277</v>
      </c>
      <c r="AH190" s="29" t="s">
        <v>62</v>
      </c>
      <c r="AI190" s="21">
        <v>0</v>
      </c>
      <c r="AJ190" s="29">
        <v>11</v>
      </c>
      <c r="AK190" s="21" t="s">
        <v>800</v>
      </c>
      <c r="AL190" s="27" t="s">
        <v>173</v>
      </c>
      <c r="AM190" s="21" t="s">
        <v>63</v>
      </c>
      <c r="AN190" s="21" t="s">
        <v>64</v>
      </c>
      <c r="AO190" s="27" t="s">
        <v>801</v>
      </c>
    </row>
    <row r="191" spans="1:16332" s="19" customFormat="1" ht="95.25" customHeight="1" x14ac:dyDescent="0.2">
      <c r="A191" s="21" t="s">
        <v>802</v>
      </c>
      <c r="B191" s="21"/>
      <c r="C191" s="21" t="s">
        <v>803</v>
      </c>
      <c r="D191" s="21" t="s">
        <v>803</v>
      </c>
      <c r="E191" s="21">
        <v>642</v>
      </c>
      <c r="F191" s="22" t="s">
        <v>51</v>
      </c>
      <c r="G191" s="21">
        <v>1</v>
      </c>
      <c r="H191" s="21">
        <v>3</v>
      </c>
      <c r="I191" s="13" t="s">
        <v>804</v>
      </c>
      <c r="J191" s="21" t="s">
        <v>54</v>
      </c>
      <c r="K191" s="21"/>
      <c r="L191" s="23" t="s">
        <v>260</v>
      </c>
      <c r="M191" s="21" t="s">
        <v>85</v>
      </c>
      <c r="N191" s="24">
        <v>50</v>
      </c>
      <c r="O191" s="25">
        <v>37.5</v>
      </c>
      <c r="P191" s="26">
        <f t="shared" si="40"/>
        <v>50000</v>
      </c>
      <c r="Q191" s="21">
        <v>2023</v>
      </c>
      <c r="R191" s="21" t="s">
        <v>56</v>
      </c>
      <c r="S191" s="21">
        <v>2023</v>
      </c>
      <c r="T191" s="27" t="s">
        <v>105</v>
      </c>
      <c r="U191" s="28" t="s">
        <v>106</v>
      </c>
      <c r="V191" s="21">
        <v>2023</v>
      </c>
      <c r="W191" s="27" t="s">
        <v>107</v>
      </c>
      <c r="X191" s="21">
        <v>2023</v>
      </c>
      <c r="Y191" s="27" t="s">
        <v>115</v>
      </c>
      <c r="Z191" s="21">
        <v>2023</v>
      </c>
      <c r="AA191" s="27" t="s">
        <v>115</v>
      </c>
      <c r="AB191" s="28">
        <v>2024</v>
      </c>
      <c r="AC191" s="27" t="s">
        <v>115</v>
      </c>
      <c r="AD191" s="28" t="s">
        <v>589</v>
      </c>
      <c r="AE191" s="21" t="s">
        <v>164</v>
      </c>
      <c r="AF191" s="29">
        <v>0</v>
      </c>
      <c r="AG191" s="29">
        <v>376086</v>
      </c>
      <c r="AH191" s="29" t="s">
        <v>62</v>
      </c>
      <c r="AI191" s="29">
        <v>0</v>
      </c>
      <c r="AJ191" s="29">
        <v>0</v>
      </c>
      <c r="AK191" s="21" t="s">
        <v>805</v>
      </c>
      <c r="AL191" s="27"/>
      <c r="AM191" s="21" t="s">
        <v>63</v>
      </c>
      <c r="AN191" s="21" t="s">
        <v>64</v>
      </c>
      <c r="AO191" s="27" t="s">
        <v>806</v>
      </c>
    </row>
    <row r="192" spans="1:16332" s="19" customFormat="1" ht="95.25" customHeight="1" x14ac:dyDescent="0.2">
      <c r="A192" s="21" t="s">
        <v>807</v>
      </c>
      <c r="B192" s="21"/>
      <c r="C192" s="21" t="s">
        <v>808</v>
      </c>
      <c r="D192" s="21" t="s">
        <v>809</v>
      </c>
      <c r="E192" s="21">
        <v>796</v>
      </c>
      <c r="F192" s="22" t="s">
        <v>194</v>
      </c>
      <c r="G192" s="21">
        <v>1</v>
      </c>
      <c r="H192" s="21">
        <v>1</v>
      </c>
      <c r="I192" s="13" t="s">
        <v>810</v>
      </c>
      <c r="J192" s="21" t="s">
        <v>54</v>
      </c>
      <c r="K192" s="21"/>
      <c r="L192" s="23" t="s">
        <v>260</v>
      </c>
      <c r="M192" s="21" t="s">
        <v>85</v>
      </c>
      <c r="N192" s="24">
        <v>1941.44</v>
      </c>
      <c r="O192" s="25">
        <v>1941.44</v>
      </c>
      <c r="P192" s="26">
        <f t="shared" si="40"/>
        <v>1941440</v>
      </c>
      <c r="Q192" s="21">
        <v>2023</v>
      </c>
      <c r="R192" s="21" t="s">
        <v>124</v>
      </c>
      <c r="S192" s="21">
        <v>2023</v>
      </c>
      <c r="T192" s="27" t="s">
        <v>130</v>
      </c>
      <c r="U192" s="28" t="s">
        <v>158</v>
      </c>
      <c r="V192" s="21">
        <v>2023</v>
      </c>
      <c r="W192" s="27" t="s">
        <v>71</v>
      </c>
      <c r="X192" s="21">
        <v>2023</v>
      </c>
      <c r="Y192" s="27" t="s">
        <v>71</v>
      </c>
      <c r="Z192" s="21">
        <v>2023</v>
      </c>
      <c r="AA192" s="27" t="s">
        <v>68</v>
      </c>
      <c r="AB192" s="28">
        <v>2023</v>
      </c>
      <c r="AC192" s="27" t="s">
        <v>78</v>
      </c>
      <c r="AD192" s="28" t="s">
        <v>79</v>
      </c>
      <c r="AE192" s="21" t="s">
        <v>171</v>
      </c>
      <c r="AF192" s="29">
        <v>1</v>
      </c>
      <c r="AG192" s="29">
        <v>200611</v>
      </c>
      <c r="AH192" s="29" t="s">
        <v>62</v>
      </c>
      <c r="AI192" s="21">
        <v>1</v>
      </c>
      <c r="AJ192" s="29">
        <v>0</v>
      </c>
      <c r="AK192" s="21" t="s">
        <v>811</v>
      </c>
      <c r="AL192" s="27" t="s">
        <v>173</v>
      </c>
      <c r="AM192" s="21" t="s">
        <v>63</v>
      </c>
      <c r="AN192" s="21" t="s">
        <v>64</v>
      </c>
      <c r="AO192" s="27"/>
    </row>
    <row r="193" spans="1:41" s="19" customFormat="1" ht="95.25" customHeight="1" x14ac:dyDescent="0.2">
      <c r="A193" s="21" t="s">
        <v>812</v>
      </c>
      <c r="B193" s="21"/>
      <c r="C193" s="21" t="s">
        <v>813</v>
      </c>
      <c r="D193" s="21" t="s">
        <v>814</v>
      </c>
      <c r="E193" s="21">
        <v>642</v>
      </c>
      <c r="F193" s="22" t="s">
        <v>51</v>
      </c>
      <c r="G193" s="21">
        <v>1</v>
      </c>
      <c r="H193" s="21">
        <v>3</v>
      </c>
      <c r="I193" s="13" t="s">
        <v>815</v>
      </c>
      <c r="J193" s="21" t="s">
        <v>54</v>
      </c>
      <c r="K193" s="21"/>
      <c r="L193" s="23" t="s">
        <v>260</v>
      </c>
      <c r="M193" s="21" t="s">
        <v>85</v>
      </c>
      <c r="N193" s="24">
        <v>295.2</v>
      </c>
      <c r="O193" s="25">
        <v>196.8</v>
      </c>
      <c r="P193" s="26">
        <f t="shared" si="40"/>
        <v>295200</v>
      </c>
      <c r="Q193" s="21">
        <v>2023</v>
      </c>
      <c r="R193" s="21" t="s">
        <v>68</v>
      </c>
      <c r="S193" s="21">
        <v>2023</v>
      </c>
      <c r="T193" s="27" t="s">
        <v>59</v>
      </c>
      <c r="U193" s="28" t="s">
        <v>60</v>
      </c>
      <c r="V193" s="21">
        <v>2023</v>
      </c>
      <c r="W193" s="27" t="s">
        <v>59</v>
      </c>
      <c r="X193" s="21">
        <v>2023</v>
      </c>
      <c r="Y193" s="27" t="s">
        <v>78</v>
      </c>
      <c r="Z193" s="21">
        <v>2023</v>
      </c>
      <c r="AA193" s="27" t="s">
        <v>78</v>
      </c>
      <c r="AB193" s="28">
        <v>2024</v>
      </c>
      <c r="AC193" s="27" t="s">
        <v>78</v>
      </c>
      <c r="AD193" s="28" t="s">
        <v>163</v>
      </c>
      <c r="AE193" s="21" t="s">
        <v>61</v>
      </c>
      <c r="AF193" s="29">
        <v>0</v>
      </c>
      <c r="AG193" s="29">
        <v>348346</v>
      </c>
      <c r="AH193" s="29" t="s">
        <v>62</v>
      </c>
      <c r="AI193" s="29">
        <v>0</v>
      </c>
      <c r="AJ193" s="29">
        <v>21</v>
      </c>
      <c r="AK193" s="21" t="s">
        <v>816</v>
      </c>
      <c r="AL193" s="27"/>
      <c r="AM193" s="21" t="s">
        <v>63</v>
      </c>
      <c r="AN193" s="21" t="s">
        <v>64</v>
      </c>
      <c r="AO193" s="27" t="s">
        <v>817</v>
      </c>
    </row>
    <row r="194" spans="1:41" s="19" customFormat="1" ht="95.25" customHeight="1" x14ac:dyDescent="0.2">
      <c r="A194" s="21" t="s">
        <v>818</v>
      </c>
      <c r="B194" s="21"/>
      <c r="C194" s="21" t="s">
        <v>819</v>
      </c>
      <c r="D194" s="21" t="s">
        <v>820</v>
      </c>
      <c r="E194" s="21">
        <v>796</v>
      </c>
      <c r="F194" s="22" t="s">
        <v>194</v>
      </c>
      <c r="G194" s="21">
        <v>294</v>
      </c>
      <c r="H194" s="21">
        <v>1</v>
      </c>
      <c r="I194" s="13" t="s">
        <v>821</v>
      </c>
      <c r="J194" s="21" t="s">
        <v>54</v>
      </c>
      <c r="K194" s="21"/>
      <c r="L194" s="23" t="s">
        <v>260</v>
      </c>
      <c r="M194" s="21" t="s">
        <v>85</v>
      </c>
      <c r="N194" s="24">
        <v>2009.52</v>
      </c>
      <c r="O194" s="25">
        <v>2009.52</v>
      </c>
      <c r="P194" s="26">
        <f t="shared" si="40"/>
        <v>2009520</v>
      </c>
      <c r="Q194" s="21">
        <v>2023</v>
      </c>
      <c r="R194" s="21" t="s">
        <v>124</v>
      </c>
      <c r="S194" s="21">
        <v>2023</v>
      </c>
      <c r="T194" s="27" t="s">
        <v>130</v>
      </c>
      <c r="U194" s="28" t="s">
        <v>158</v>
      </c>
      <c r="V194" s="21">
        <v>2023</v>
      </c>
      <c r="W194" s="27" t="s">
        <v>71</v>
      </c>
      <c r="X194" s="21">
        <v>2023</v>
      </c>
      <c r="Y194" s="27" t="s">
        <v>68</v>
      </c>
      <c r="Z194" s="21">
        <v>2023</v>
      </c>
      <c r="AA194" s="27" t="s">
        <v>59</v>
      </c>
      <c r="AB194" s="28">
        <v>2023</v>
      </c>
      <c r="AC194" s="27" t="s">
        <v>59</v>
      </c>
      <c r="AD194" s="28" t="s">
        <v>60</v>
      </c>
      <c r="AE194" s="21" t="s">
        <v>171</v>
      </c>
      <c r="AF194" s="29">
        <v>1</v>
      </c>
      <c r="AG194" s="29">
        <v>200611</v>
      </c>
      <c r="AH194" s="29" t="s">
        <v>62</v>
      </c>
      <c r="AI194" s="21">
        <v>1</v>
      </c>
      <c r="AJ194" s="29">
        <v>0</v>
      </c>
      <c r="AK194" s="21" t="s">
        <v>811</v>
      </c>
      <c r="AL194" s="27" t="s">
        <v>173</v>
      </c>
      <c r="AM194" s="21" t="s">
        <v>63</v>
      </c>
      <c r="AN194" s="21" t="s">
        <v>64</v>
      </c>
      <c r="AO194" s="27"/>
    </row>
    <row r="195" spans="1:41" s="19" customFormat="1" ht="95.25" customHeight="1" x14ac:dyDescent="0.2">
      <c r="A195" s="21" t="s">
        <v>822</v>
      </c>
      <c r="B195" s="35" t="s">
        <v>399</v>
      </c>
      <c r="C195" s="21" t="s">
        <v>787</v>
      </c>
      <c r="D195" s="21" t="s">
        <v>50</v>
      </c>
      <c r="E195" s="21">
        <v>642</v>
      </c>
      <c r="F195" s="22" t="s">
        <v>51</v>
      </c>
      <c r="G195" s="21">
        <v>1</v>
      </c>
      <c r="H195" s="21">
        <v>3</v>
      </c>
      <c r="I195" s="13" t="s">
        <v>823</v>
      </c>
      <c r="J195" s="21" t="s">
        <v>54</v>
      </c>
      <c r="K195" s="21"/>
      <c r="L195" s="23">
        <v>64000000000</v>
      </c>
      <c r="M195" s="21" t="s">
        <v>286</v>
      </c>
      <c r="N195" s="42">
        <v>3399</v>
      </c>
      <c r="O195" s="43">
        <v>3090</v>
      </c>
      <c r="P195" s="26">
        <f t="shared" si="40"/>
        <v>3399000</v>
      </c>
      <c r="Q195" s="21">
        <v>2023</v>
      </c>
      <c r="R195" s="35" t="s">
        <v>56</v>
      </c>
      <c r="S195" s="21">
        <v>2023</v>
      </c>
      <c r="T195" s="37" t="s">
        <v>56</v>
      </c>
      <c r="U195" s="36" t="s">
        <v>57</v>
      </c>
      <c r="V195" s="21">
        <v>2023</v>
      </c>
      <c r="W195" s="37" t="s">
        <v>56</v>
      </c>
      <c r="X195" s="21">
        <v>2023</v>
      </c>
      <c r="Y195" s="37" t="s">
        <v>105</v>
      </c>
      <c r="Z195" s="21">
        <v>2023</v>
      </c>
      <c r="AA195" s="37" t="s">
        <v>105</v>
      </c>
      <c r="AB195" s="28">
        <v>2024</v>
      </c>
      <c r="AC195" s="37" t="s">
        <v>56</v>
      </c>
      <c r="AD195" s="36" t="s">
        <v>824</v>
      </c>
      <c r="AE195" s="21" t="s">
        <v>171</v>
      </c>
      <c r="AF195" s="29">
        <v>1</v>
      </c>
      <c r="AG195" s="29">
        <v>348277</v>
      </c>
      <c r="AH195" s="29" t="s">
        <v>62</v>
      </c>
      <c r="AI195" s="21">
        <v>0</v>
      </c>
      <c r="AJ195" s="29">
        <v>11</v>
      </c>
      <c r="AK195" s="35" t="s">
        <v>825</v>
      </c>
      <c r="AL195" s="27" t="s">
        <v>173</v>
      </c>
      <c r="AM195" s="21" t="s">
        <v>63</v>
      </c>
      <c r="AN195" s="21" t="s">
        <v>64</v>
      </c>
      <c r="AO195" s="27" t="s">
        <v>826</v>
      </c>
    </row>
    <row r="196" spans="1:41" s="19" customFormat="1" ht="54" customHeight="1" x14ac:dyDescent="0.2">
      <c r="A196" s="21" t="s">
        <v>827</v>
      </c>
      <c r="B196" s="21"/>
      <c r="C196" s="21" t="s">
        <v>828</v>
      </c>
      <c r="D196" s="21" t="s">
        <v>829</v>
      </c>
      <c r="E196" s="21">
        <v>642</v>
      </c>
      <c r="F196" s="22" t="s">
        <v>51</v>
      </c>
      <c r="G196" s="21">
        <v>1</v>
      </c>
      <c r="H196" s="21">
        <v>3</v>
      </c>
      <c r="I196" s="13" t="s">
        <v>830</v>
      </c>
      <c r="J196" s="21" t="s">
        <v>54</v>
      </c>
      <c r="K196" s="21"/>
      <c r="L196" s="23" t="s">
        <v>260</v>
      </c>
      <c r="M196" s="21" t="s">
        <v>85</v>
      </c>
      <c r="N196" s="24">
        <v>5300</v>
      </c>
      <c r="O196" s="25">
        <v>4416.6666699999996</v>
      </c>
      <c r="P196" s="26">
        <f t="shared" si="40"/>
        <v>5300000</v>
      </c>
      <c r="Q196" s="21">
        <v>2023</v>
      </c>
      <c r="R196" s="21" t="s">
        <v>56</v>
      </c>
      <c r="S196" s="21">
        <v>2023</v>
      </c>
      <c r="T196" s="27" t="s">
        <v>56</v>
      </c>
      <c r="U196" s="28" t="s">
        <v>57</v>
      </c>
      <c r="V196" s="21">
        <v>2023</v>
      </c>
      <c r="W196" s="27" t="s">
        <v>105</v>
      </c>
      <c r="X196" s="21">
        <v>2023</v>
      </c>
      <c r="Y196" s="27" t="s">
        <v>107</v>
      </c>
      <c r="Z196" s="21">
        <v>2023</v>
      </c>
      <c r="AA196" s="27" t="s">
        <v>107</v>
      </c>
      <c r="AB196" s="28">
        <v>2024</v>
      </c>
      <c r="AC196" s="27" t="s">
        <v>105</v>
      </c>
      <c r="AD196" s="28" t="s">
        <v>182</v>
      </c>
      <c r="AE196" s="21" t="s">
        <v>171</v>
      </c>
      <c r="AF196" s="29">
        <v>1</v>
      </c>
      <c r="AG196" s="29">
        <v>348277</v>
      </c>
      <c r="AH196" s="29" t="s">
        <v>62</v>
      </c>
      <c r="AI196" s="21">
        <v>0</v>
      </c>
      <c r="AJ196" s="29">
        <v>0</v>
      </c>
      <c r="AK196" s="21" t="s">
        <v>831</v>
      </c>
      <c r="AL196" s="27" t="s">
        <v>173</v>
      </c>
      <c r="AM196" s="21" t="s">
        <v>63</v>
      </c>
      <c r="AN196" s="21" t="s">
        <v>64</v>
      </c>
      <c r="AO196" s="27" t="s">
        <v>832</v>
      </c>
    </row>
    <row r="197" spans="1:41" s="19" customFormat="1" ht="65.25" customHeight="1" x14ac:dyDescent="0.2">
      <c r="A197" s="21" t="s">
        <v>833</v>
      </c>
      <c r="B197" s="21"/>
      <c r="C197" s="21" t="s">
        <v>834</v>
      </c>
      <c r="D197" s="21" t="s">
        <v>835</v>
      </c>
      <c r="E197" s="21">
        <v>642</v>
      </c>
      <c r="F197" s="22" t="s">
        <v>51</v>
      </c>
      <c r="G197" s="21" t="s">
        <v>52</v>
      </c>
      <c r="H197" s="21">
        <v>3</v>
      </c>
      <c r="I197" s="13" t="s">
        <v>836</v>
      </c>
      <c r="J197" s="21" t="s">
        <v>54</v>
      </c>
      <c r="K197" s="21"/>
      <c r="L197" s="23">
        <v>45000000000</v>
      </c>
      <c r="M197" s="21" t="s">
        <v>85</v>
      </c>
      <c r="N197" s="24">
        <v>202000</v>
      </c>
      <c r="O197" s="25">
        <f>N197/4</f>
        <v>50500</v>
      </c>
      <c r="P197" s="26">
        <f t="shared" si="40"/>
        <v>202000000</v>
      </c>
      <c r="Q197" s="21">
        <v>2023</v>
      </c>
      <c r="R197" s="21" t="s">
        <v>71</v>
      </c>
      <c r="S197" s="21">
        <v>2023</v>
      </c>
      <c r="T197" s="27" t="s">
        <v>68</v>
      </c>
      <c r="U197" s="28" t="s">
        <v>69</v>
      </c>
      <c r="V197" s="21">
        <v>2023</v>
      </c>
      <c r="W197" s="27" t="s">
        <v>59</v>
      </c>
      <c r="X197" s="21">
        <v>2023</v>
      </c>
      <c r="Y197" s="27" t="s">
        <v>78</v>
      </c>
      <c r="Z197" s="21">
        <v>2024</v>
      </c>
      <c r="AA197" s="27" t="s">
        <v>56</v>
      </c>
      <c r="AB197" s="28" t="s">
        <v>70</v>
      </c>
      <c r="AC197" s="27" t="s">
        <v>78</v>
      </c>
      <c r="AD197" s="28" t="s">
        <v>163</v>
      </c>
      <c r="AE197" s="21" t="s">
        <v>219</v>
      </c>
      <c r="AF197" s="29">
        <v>1</v>
      </c>
      <c r="AG197" s="29">
        <v>348014</v>
      </c>
      <c r="AH197" s="29" t="s">
        <v>62</v>
      </c>
      <c r="AI197" s="21">
        <v>0</v>
      </c>
      <c r="AJ197" s="29">
        <v>5</v>
      </c>
      <c r="AK197" s="21" t="s">
        <v>837</v>
      </c>
      <c r="AL197" s="27" t="s">
        <v>173</v>
      </c>
      <c r="AM197" s="21" t="s">
        <v>63</v>
      </c>
      <c r="AN197" s="21" t="s">
        <v>64</v>
      </c>
      <c r="AO197" s="27" t="s">
        <v>221</v>
      </c>
    </row>
    <row r="198" spans="1:41" s="19" customFormat="1" ht="60.75" customHeight="1" x14ac:dyDescent="0.2">
      <c r="A198" s="21" t="s">
        <v>838</v>
      </c>
      <c r="B198" s="21"/>
      <c r="C198" s="21" t="s">
        <v>834</v>
      </c>
      <c r="D198" s="21" t="s">
        <v>839</v>
      </c>
      <c r="E198" s="21">
        <v>642</v>
      </c>
      <c r="F198" s="22" t="s">
        <v>51</v>
      </c>
      <c r="G198" s="21" t="s">
        <v>52</v>
      </c>
      <c r="H198" s="21">
        <v>3</v>
      </c>
      <c r="I198" s="13" t="s">
        <v>840</v>
      </c>
      <c r="J198" s="21" t="s">
        <v>54</v>
      </c>
      <c r="K198" s="21"/>
      <c r="L198" s="23">
        <v>45000000000</v>
      </c>
      <c r="M198" s="21" t="s">
        <v>85</v>
      </c>
      <c r="N198" s="24">
        <v>7680</v>
      </c>
      <c r="O198" s="25">
        <v>0</v>
      </c>
      <c r="P198" s="26">
        <f t="shared" si="40"/>
        <v>7680000</v>
      </c>
      <c r="Q198" s="21">
        <v>2023</v>
      </c>
      <c r="R198" s="21" t="s">
        <v>71</v>
      </c>
      <c r="S198" s="21">
        <v>2023</v>
      </c>
      <c r="T198" s="27" t="s">
        <v>68</v>
      </c>
      <c r="U198" s="28" t="s">
        <v>69</v>
      </c>
      <c r="V198" s="21">
        <v>2023</v>
      </c>
      <c r="W198" s="27" t="s">
        <v>59</v>
      </c>
      <c r="X198" s="21">
        <v>2023</v>
      </c>
      <c r="Y198" s="27" t="s">
        <v>78</v>
      </c>
      <c r="Z198" s="21">
        <v>2024</v>
      </c>
      <c r="AA198" s="27" t="s">
        <v>56</v>
      </c>
      <c r="AB198" s="28" t="s">
        <v>70</v>
      </c>
      <c r="AC198" s="27" t="s">
        <v>78</v>
      </c>
      <c r="AD198" s="28" t="s">
        <v>163</v>
      </c>
      <c r="AE198" s="21" t="s">
        <v>219</v>
      </c>
      <c r="AF198" s="29">
        <v>1</v>
      </c>
      <c r="AG198" s="29">
        <v>348014</v>
      </c>
      <c r="AH198" s="29" t="s">
        <v>62</v>
      </c>
      <c r="AI198" s="21">
        <v>0</v>
      </c>
      <c r="AJ198" s="29">
        <v>5</v>
      </c>
      <c r="AK198" s="21" t="s">
        <v>841</v>
      </c>
      <c r="AL198" s="27" t="s">
        <v>173</v>
      </c>
      <c r="AM198" s="21" t="s">
        <v>63</v>
      </c>
      <c r="AN198" s="21" t="s">
        <v>64</v>
      </c>
      <c r="AO198" s="27" t="s">
        <v>221</v>
      </c>
    </row>
    <row r="199" spans="1:41" s="19" customFormat="1" ht="94.5" customHeight="1" x14ac:dyDescent="0.2">
      <c r="A199" s="21" t="s">
        <v>842</v>
      </c>
      <c r="B199" s="21"/>
      <c r="C199" s="21" t="s">
        <v>843</v>
      </c>
      <c r="D199" s="21" t="s">
        <v>844</v>
      </c>
      <c r="E199" s="21">
        <v>642</v>
      </c>
      <c r="F199" s="22" t="s">
        <v>51</v>
      </c>
      <c r="G199" s="21" t="s">
        <v>52</v>
      </c>
      <c r="H199" s="21">
        <v>3</v>
      </c>
      <c r="I199" s="13" t="s">
        <v>845</v>
      </c>
      <c r="J199" s="21" t="s">
        <v>54</v>
      </c>
      <c r="K199" s="21"/>
      <c r="L199" s="23">
        <v>45000000000</v>
      </c>
      <c r="M199" s="21" t="s">
        <v>85</v>
      </c>
      <c r="N199" s="24">
        <v>1970</v>
      </c>
      <c r="O199" s="25">
        <v>0</v>
      </c>
      <c r="P199" s="26">
        <f t="shared" si="40"/>
        <v>1970000</v>
      </c>
      <c r="Q199" s="21">
        <v>2023</v>
      </c>
      <c r="R199" s="21" t="s">
        <v>71</v>
      </c>
      <c r="S199" s="21">
        <v>2023</v>
      </c>
      <c r="T199" s="27" t="s">
        <v>68</v>
      </c>
      <c r="U199" s="28" t="s">
        <v>69</v>
      </c>
      <c r="V199" s="21">
        <v>2023</v>
      </c>
      <c r="W199" s="27" t="s">
        <v>59</v>
      </c>
      <c r="X199" s="21">
        <v>2023</v>
      </c>
      <c r="Y199" s="27" t="s">
        <v>78</v>
      </c>
      <c r="Z199" s="21">
        <v>2024</v>
      </c>
      <c r="AA199" s="27" t="s">
        <v>56</v>
      </c>
      <c r="AB199" s="28" t="s">
        <v>70</v>
      </c>
      <c r="AC199" s="27" t="s">
        <v>78</v>
      </c>
      <c r="AD199" s="28" t="s">
        <v>163</v>
      </c>
      <c r="AE199" s="21" t="s">
        <v>219</v>
      </c>
      <c r="AF199" s="29">
        <v>1</v>
      </c>
      <c r="AG199" s="29">
        <v>348014</v>
      </c>
      <c r="AH199" s="29" t="s">
        <v>62</v>
      </c>
      <c r="AI199" s="21">
        <v>0</v>
      </c>
      <c r="AJ199" s="29">
        <v>5</v>
      </c>
      <c r="AK199" s="21" t="s">
        <v>846</v>
      </c>
      <c r="AL199" s="27" t="s">
        <v>173</v>
      </c>
      <c r="AM199" s="21" t="s">
        <v>63</v>
      </c>
      <c r="AN199" s="21" t="s">
        <v>64</v>
      </c>
      <c r="AO199" s="27" t="s">
        <v>221</v>
      </c>
    </row>
    <row r="200" spans="1:41" s="19" customFormat="1" ht="65.25" customHeight="1" x14ac:dyDescent="0.2">
      <c r="A200" s="21" t="s">
        <v>847</v>
      </c>
      <c r="B200" s="21"/>
      <c r="C200" s="21" t="s">
        <v>843</v>
      </c>
      <c r="D200" s="21" t="s">
        <v>848</v>
      </c>
      <c r="E200" s="21">
        <v>642</v>
      </c>
      <c r="F200" s="22" t="s">
        <v>51</v>
      </c>
      <c r="G200" s="21" t="s">
        <v>52</v>
      </c>
      <c r="H200" s="21">
        <v>3</v>
      </c>
      <c r="I200" s="13" t="s">
        <v>849</v>
      </c>
      <c r="J200" s="21" t="s">
        <v>54</v>
      </c>
      <c r="K200" s="21"/>
      <c r="L200" s="23">
        <v>45000000000</v>
      </c>
      <c r="M200" s="21" t="s">
        <v>85</v>
      </c>
      <c r="N200" s="24">
        <v>532</v>
      </c>
      <c r="O200" s="25">
        <v>0</v>
      </c>
      <c r="P200" s="26">
        <f t="shared" si="40"/>
        <v>532000</v>
      </c>
      <c r="Q200" s="21">
        <v>2023</v>
      </c>
      <c r="R200" s="21" t="s">
        <v>71</v>
      </c>
      <c r="S200" s="21">
        <v>2023</v>
      </c>
      <c r="T200" s="27" t="s">
        <v>68</v>
      </c>
      <c r="U200" s="28" t="s">
        <v>69</v>
      </c>
      <c r="V200" s="21">
        <v>2023</v>
      </c>
      <c r="W200" s="27" t="s">
        <v>59</v>
      </c>
      <c r="X200" s="21">
        <v>2023</v>
      </c>
      <c r="Y200" s="27" t="s">
        <v>78</v>
      </c>
      <c r="Z200" s="21">
        <v>2024</v>
      </c>
      <c r="AA200" s="27" t="s">
        <v>107</v>
      </c>
      <c r="AB200" s="28" t="s">
        <v>205</v>
      </c>
      <c r="AC200" s="27" t="s">
        <v>107</v>
      </c>
      <c r="AD200" s="28" t="s">
        <v>850</v>
      </c>
      <c r="AE200" s="21" t="s">
        <v>219</v>
      </c>
      <c r="AF200" s="29">
        <v>1</v>
      </c>
      <c r="AG200" s="29">
        <v>348014</v>
      </c>
      <c r="AH200" s="29" t="s">
        <v>62</v>
      </c>
      <c r="AI200" s="21">
        <v>0</v>
      </c>
      <c r="AJ200" s="29">
        <v>5</v>
      </c>
      <c r="AK200" s="21" t="s">
        <v>851</v>
      </c>
      <c r="AL200" s="27" t="s">
        <v>173</v>
      </c>
      <c r="AM200" s="21" t="s">
        <v>63</v>
      </c>
      <c r="AN200" s="21" t="s">
        <v>64</v>
      </c>
      <c r="AO200" s="27" t="s">
        <v>221</v>
      </c>
    </row>
    <row r="201" spans="1:41" s="19" customFormat="1" ht="117.75" customHeight="1" x14ac:dyDescent="0.2">
      <c r="A201" s="21" t="s">
        <v>852</v>
      </c>
      <c r="B201" s="21"/>
      <c r="C201" s="21" t="s">
        <v>843</v>
      </c>
      <c r="D201" s="21" t="s">
        <v>848</v>
      </c>
      <c r="E201" s="21">
        <v>642</v>
      </c>
      <c r="F201" s="22" t="s">
        <v>51</v>
      </c>
      <c r="G201" s="21" t="s">
        <v>52</v>
      </c>
      <c r="H201" s="21">
        <v>3</v>
      </c>
      <c r="I201" s="13" t="s">
        <v>853</v>
      </c>
      <c r="J201" s="21" t="s">
        <v>54</v>
      </c>
      <c r="K201" s="21"/>
      <c r="L201" s="23">
        <v>45000000000</v>
      </c>
      <c r="M201" s="21" t="s">
        <v>85</v>
      </c>
      <c r="N201" s="24">
        <v>1429.2</v>
      </c>
      <c r="O201" s="25">
        <v>0</v>
      </c>
      <c r="P201" s="26">
        <f t="shared" si="40"/>
        <v>1429200</v>
      </c>
      <c r="Q201" s="21">
        <v>2023</v>
      </c>
      <c r="R201" s="21" t="s">
        <v>71</v>
      </c>
      <c r="S201" s="21">
        <v>2023</v>
      </c>
      <c r="T201" s="27" t="s">
        <v>68</v>
      </c>
      <c r="U201" s="28" t="s">
        <v>69</v>
      </c>
      <c r="V201" s="21">
        <v>2023</v>
      </c>
      <c r="W201" s="27" t="s">
        <v>59</v>
      </c>
      <c r="X201" s="21">
        <v>2023</v>
      </c>
      <c r="Y201" s="27" t="s">
        <v>78</v>
      </c>
      <c r="Z201" s="21">
        <v>2024</v>
      </c>
      <c r="AA201" s="27" t="s">
        <v>56</v>
      </c>
      <c r="AB201" s="28" t="s">
        <v>70</v>
      </c>
      <c r="AC201" s="27" t="s">
        <v>78</v>
      </c>
      <c r="AD201" s="28" t="s">
        <v>163</v>
      </c>
      <c r="AE201" s="21" t="s">
        <v>219</v>
      </c>
      <c r="AF201" s="29">
        <v>1</v>
      </c>
      <c r="AG201" s="29">
        <v>348014</v>
      </c>
      <c r="AH201" s="29" t="s">
        <v>62</v>
      </c>
      <c r="AI201" s="21">
        <v>0</v>
      </c>
      <c r="AJ201" s="29">
        <v>5</v>
      </c>
      <c r="AK201" s="21" t="s">
        <v>854</v>
      </c>
      <c r="AL201" s="27" t="s">
        <v>173</v>
      </c>
      <c r="AM201" s="21" t="s">
        <v>63</v>
      </c>
      <c r="AN201" s="21" t="s">
        <v>64</v>
      </c>
      <c r="AO201" s="27" t="s">
        <v>221</v>
      </c>
    </row>
    <row r="202" spans="1:41" s="19" customFormat="1" ht="63" customHeight="1" x14ac:dyDescent="0.2">
      <c r="A202" s="21" t="s">
        <v>855</v>
      </c>
      <c r="B202" s="21"/>
      <c r="C202" s="21" t="s">
        <v>835</v>
      </c>
      <c r="D202" s="21" t="s">
        <v>216</v>
      </c>
      <c r="E202" s="21">
        <v>642</v>
      </c>
      <c r="F202" s="22" t="s">
        <v>51</v>
      </c>
      <c r="G202" s="21" t="s">
        <v>52</v>
      </c>
      <c r="H202" s="21">
        <v>3</v>
      </c>
      <c r="I202" s="13" t="s">
        <v>856</v>
      </c>
      <c r="J202" s="21" t="s">
        <v>54</v>
      </c>
      <c r="K202" s="21"/>
      <c r="L202" s="23">
        <v>45000000000</v>
      </c>
      <c r="M202" s="21" t="s">
        <v>85</v>
      </c>
      <c r="N202" s="24">
        <v>4158</v>
      </c>
      <c r="O202" s="25">
        <f>N202</f>
        <v>4158</v>
      </c>
      <c r="P202" s="26">
        <f t="shared" si="40"/>
        <v>4158000</v>
      </c>
      <c r="Q202" s="21">
        <v>2023</v>
      </c>
      <c r="R202" s="21" t="s">
        <v>71</v>
      </c>
      <c r="S202" s="21">
        <v>2023</v>
      </c>
      <c r="T202" s="27" t="s">
        <v>68</v>
      </c>
      <c r="U202" s="28" t="s">
        <v>69</v>
      </c>
      <c r="V202" s="21">
        <v>2023</v>
      </c>
      <c r="W202" s="27" t="s">
        <v>59</v>
      </c>
      <c r="X202" s="21">
        <v>2023</v>
      </c>
      <c r="Y202" s="27" t="s">
        <v>78</v>
      </c>
      <c r="Z202" s="21">
        <v>2024</v>
      </c>
      <c r="AA202" s="27" t="s">
        <v>56</v>
      </c>
      <c r="AB202" s="28" t="s">
        <v>70</v>
      </c>
      <c r="AC202" s="27" t="s">
        <v>78</v>
      </c>
      <c r="AD202" s="28" t="s">
        <v>163</v>
      </c>
      <c r="AE202" s="21" t="s">
        <v>219</v>
      </c>
      <c r="AF202" s="29">
        <v>1</v>
      </c>
      <c r="AG202" s="29">
        <v>348014</v>
      </c>
      <c r="AH202" s="29" t="s">
        <v>62</v>
      </c>
      <c r="AI202" s="21">
        <v>0</v>
      </c>
      <c r="AJ202" s="29">
        <v>5</v>
      </c>
      <c r="AK202" s="21" t="s">
        <v>857</v>
      </c>
      <c r="AL202" s="27" t="s">
        <v>173</v>
      </c>
      <c r="AM202" s="21" t="s">
        <v>63</v>
      </c>
      <c r="AN202" s="21" t="s">
        <v>64</v>
      </c>
      <c r="AO202" s="27" t="s">
        <v>221</v>
      </c>
    </row>
    <row r="203" spans="1:41" s="19" customFormat="1" ht="36" customHeight="1" x14ac:dyDescent="0.2">
      <c r="A203" s="21" t="s">
        <v>858</v>
      </c>
      <c r="B203" s="21"/>
      <c r="C203" s="21" t="s">
        <v>859</v>
      </c>
      <c r="D203" s="21" t="s">
        <v>860</v>
      </c>
      <c r="E203" s="21">
        <v>642</v>
      </c>
      <c r="F203" s="22" t="s">
        <v>51</v>
      </c>
      <c r="G203" s="21" t="s">
        <v>52</v>
      </c>
      <c r="H203" s="21">
        <v>3</v>
      </c>
      <c r="I203" s="13" t="s">
        <v>861</v>
      </c>
      <c r="J203" s="21" t="s">
        <v>54</v>
      </c>
      <c r="K203" s="21"/>
      <c r="L203" s="23">
        <v>45000000000</v>
      </c>
      <c r="M203" s="21" t="s">
        <v>85</v>
      </c>
      <c r="N203" s="24">
        <v>927.5</v>
      </c>
      <c r="O203" s="25">
        <v>0</v>
      </c>
      <c r="P203" s="26">
        <f t="shared" si="40"/>
        <v>927500</v>
      </c>
      <c r="Q203" s="21">
        <v>2023</v>
      </c>
      <c r="R203" s="21" t="s">
        <v>71</v>
      </c>
      <c r="S203" s="21">
        <v>2023</v>
      </c>
      <c r="T203" s="27" t="s">
        <v>68</v>
      </c>
      <c r="U203" s="28" t="s">
        <v>69</v>
      </c>
      <c r="V203" s="21">
        <v>2023</v>
      </c>
      <c r="W203" s="27" t="s">
        <v>59</v>
      </c>
      <c r="X203" s="21">
        <v>2023</v>
      </c>
      <c r="Y203" s="27" t="s">
        <v>78</v>
      </c>
      <c r="Z203" s="21">
        <v>2024</v>
      </c>
      <c r="AA203" s="27" t="s">
        <v>107</v>
      </c>
      <c r="AB203" s="28" t="s">
        <v>205</v>
      </c>
      <c r="AC203" s="27" t="s">
        <v>107</v>
      </c>
      <c r="AD203" s="28" t="s">
        <v>850</v>
      </c>
      <c r="AE203" s="21" t="s">
        <v>219</v>
      </c>
      <c r="AF203" s="29">
        <v>1</v>
      </c>
      <c r="AG203" s="29">
        <v>348014</v>
      </c>
      <c r="AH203" s="29" t="s">
        <v>62</v>
      </c>
      <c r="AI203" s="21">
        <v>0</v>
      </c>
      <c r="AJ203" s="29">
        <v>5</v>
      </c>
      <c r="AK203" s="21" t="s">
        <v>862</v>
      </c>
      <c r="AL203" s="27" t="s">
        <v>173</v>
      </c>
      <c r="AM203" s="21" t="s">
        <v>63</v>
      </c>
      <c r="AN203" s="21" t="s">
        <v>64</v>
      </c>
      <c r="AO203" s="27" t="s">
        <v>221</v>
      </c>
    </row>
    <row r="204" spans="1:41" s="19" customFormat="1" ht="66.75" customHeight="1" x14ac:dyDescent="0.2">
      <c r="A204" s="21" t="s">
        <v>863</v>
      </c>
      <c r="B204" s="21"/>
      <c r="C204" s="21" t="s">
        <v>154</v>
      </c>
      <c r="D204" s="21" t="s">
        <v>618</v>
      </c>
      <c r="E204" s="21">
        <v>642</v>
      </c>
      <c r="F204" s="22" t="s">
        <v>51</v>
      </c>
      <c r="G204" s="21">
        <v>1</v>
      </c>
      <c r="H204" s="21">
        <v>3</v>
      </c>
      <c r="I204" s="13" t="s">
        <v>864</v>
      </c>
      <c r="J204" s="21" t="s">
        <v>54</v>
      </c>
      <c r="K204" s="21"/>
      <c r="L204" s="23">
        <v>45000000000</v>
      </c>
      <c r="M204" s="21" t="s">
        <v>85</v>
      </c>
      <c r="N204" s="24">
        <v>696</v>
      </c>
      <c r="O204" s="25">
        <v>696</v>
      </c>
      <c r="P204" s="26">
        <f t="shared" si="40"/>
        <v>696000</v>
      </c>
      <c r="Q204" s="21">
        <v>2023</v>
      </c>
      <c r="R204" s="21" t="s">
        <v>105</v>
      </c>
      <c r="S204" s="21">
        <v>2023</v>
      </c>
      <c r="T204" s="27" t="s">
        <v>107</v>
      </c>
      <c r="U204" s="28" t="s">
        <v>114</v>
      </c>
      <c r="V204" s="21">
        <v>2023</v>
      </c>
      <c r="W204" s="27" t="s">
        <v>115</v>
      </c>
      <c r="X204" s="21">
        <v>2023</v>
      </c>
      <c r="Y204" s="27" t="s">
        <v>115</v>
      </c>
      <c r="Z204" s="21">
        <v>2023</v>
      </c>
      <c r="AA204" s="27" t="s">
        <v>115</v>
      </c>
      <c r="AB204" s="28" t="s">
        <v>70</v>
      </c>
      <c r="AC204" s="27" t="s">
        <v>115</v>
      </c>
      <c r="AD204" s="28" t="s">
        <v>589</v>
      </c>
      <c r="AE204" s="21" t="s">
        <v>61</v>
      </c>
      <c r="AF204" s="29">
        <v>0</v>
      </c>
      <c r="AG204" s="29">
        <v>348346</v>
      </c>
      <c r="AH204" s="29" t="s">
        <v>62</v>
      </c>
      <c r="AI204" s="29">
        <v>0</v>
      </c>
      <c r="AJ204" s="29">
        <v>22</v>
      </c>
      <c r="AK204" s="21" t="s">
        <v>865</v>
      </c>
      <c r="AL204" s="27"/>
      <c r="AM204" s="21" t="s">
        <v>63</v>
      </c>
      <c r="AN204" s="21" t="s">
        <v>64</v>
      </c>
      <c r="AO204" s="27" t="s">
        <v>80</v>
      </c>
    </row>
    <row r="205" spans="1:41" s="19" customFormat="1" ht="89.25" x14ac:dyDescent="0.2">
      <c r="A205" s="21" t="s">
        <v>866</v>
      </c>
      <c r="B205" s="21"/>
      <c r="C205" s="21" t="s">
        <v>531</v>
      </c>
      <c r="D205" s="21" t="s">
        <v>532</v>
      </c>
      <c r="E205" s="22">
        <v>642</v>
      </c>
      <c r="F205" s="22" t="s">
        <v>51</v>
      </c>
      <c r="G205" s="21">
        <v>1</v>
      </c>
      <c r="H205" s="21">
        <v>2</v>
      </c>
      <c r="I205" s="21" t="s">
        <v>867</v>
      </c>
      <c r="J205" s="21" t="s">
        <v>54</v>
      </c>
      <c r="K205" s="21"/>
      <c r="L205" s="23" t="s">
        <v>260</v>
      </c>
      <c r="M205" s="21" t="s">
        <v>85</v>
      </c>
      <c r="N205" s="24">
        <v>4676.8500000000004</v>
      </c>
      <c r="O205" s="25">
        <v>1169.21</v>
      </c>
      <c r="P205" s="26">
        <f t="shared" si="40"/>
        <v>4676850</v>
      </c>
      <c r="Q205" s="21" t="s">
        <v>58</v>
      </c>
      <c r="R205" s="21" t="s">
        <v>93</v>
      </c>
      <c r="S205" s="21">
        <v>2023</v>
      </c>
      <c r="T205" s="27" t="s">
        <v>124</v>
      </c>
      <c r="U205" s="28" t="s">
        <v>129</v>
      </c>
      <c r="V205" s="21">
        <v>2023</v>
      </c>
      <c r="W205" s="27" t="s">
        <v>130</v>
      </c>
      <c r="X205" s="21">
        <v>2023</v>
      </c>
      <c r="Y205" s="27" t="s">
        <v>71</v>
      </c>
      <c r="Z205" s="21">
        <v>2023</v>
      </c>
      <c r="AA205" s="28" t="s">
        <v>68</v>
      </c>
      <c r="AB205" s="21">
        <v>2024</v>
      </c>
      <c r="AC205" s="28" t="s">
        <v>71</v>
      </c>
      <c r="AD205" s="28" t="s">
        <v>72</v>
      </c>
      <c r="AE205" s="21" t="s">
        <v>171</v>
      </c>
      <c r="AF205" s="29">
        <v>1</v>
      </c>
      <c r="AG205" s="29">
        <v>200611</v>
      </c>
      <c r="AH205" s="29" t="s">
        <v>62</v>
      </c>
      <c r="AI205" s="29">
        <v>1</v>
      </c>
      <c r="AJ205" s="29">
        <v>0</v>
      </c>
      <c r="AK205" s="21" t="s">
        <v>868</v>
      </c>
      <c r="AL205" s="27" t="s">
        <v>173</v>
      </c>
      <c r="AM205" s="21" t="s">
        <v>63</v>
      </c>
      <c r="AN205" s="21" t="s">
        <v>64</v>
      </c>
      <c r="AO205" s="27"/>
    </row>
    <row r="206" spans="1:41" s="19" customFormat="1" ht="89.25" x14ac:dyDescent="0.2">
      <c r="A206" s="21" t="s">
        <v>869</v>
      </c>
      <c r="B206" s="21"/>
      <c r="C206" s="21" t="s">
        <v>197</v>
      </c>
      <c r="D206" s="21" t="s">
        <v>870</v>
      </c>
      <c r="E206" s="22">
        <v>642</v>
      </c>
      <c r="F206" s="22" t="s">
        <v>51</v>
      </c>
      <c r="G206" s="21">
        <v>1</v>
      </c>
      <c r="H206" s="21">
        <v>3</v>
      </c>
      <c r="I206" s="21" t="s">
        <v>871</v>
      </c>
      <c r="J206" s="21" t="s">
        <v>54</v>
      </c>
      <c r="K206" s="21"/>
      <c r="L206" s="23" t="s">
        <v>260</v>
      </c>
      <c r="M206" s="21" t="s">
        <v>85</v>
      </c>
      <c r="N206" s="24">
        <v>5072</v>
      </c>
      <c r="O206" s="25">
        <v>845.33</v>
      </c>
      <c r="P206" s="26">
        <f t="shared" si="40"/>
        <v>5072000</v>
      </c>
      <c r="Q206" s="21" t="s">
        <v>58</v>
      </c>
      <c r="R206" s="21" t="s">
        <v>124</v>
      </c>
      <c r="S206" s="21">
        <v>2023</v>
      </c>
      <c r="T206" s="27" t="s">
        <v>130</v>
      </c>
      <c r="U206" s="28" t="s">
        <v>158</v>
      </c>
      <c r="V206" s="21">
        <v>2023</v>
      </c>
      <c r="W206" s="27" t="s">
        <v>71</v>
      </c>
      <c r="X206" s="21">
        <v>2023</v>
      </c>
      <c r="Y206" s="27" t="s">
        <v>68</v>
      </c>
      <c r="Z206" s="21">
        <v>2023</v>
      </c>
      <c r="AA206" s="28" t="s">
        <v>59</v>
      </c>
      <c r="AB206" s="21">
        <v>2024</v>
      </c>
      <c r="AC206" s="28" t="s">
        <v>68</v>
      </c>
      <c r="AD206" s="28" t="s">
        <v>101</v>
      </c>
      <c r="AE206" s="21" t="s">
        <v>171</v>
      </c>
      <c r="AF206" s="29">
        <v>1</v>
      </c>
      <c r="AG206" s="29">
        <v>200611</v>
      </c>
      <c r="AH206" s="29" t="s">
        <v>62</v>
      </c>
      <c r="AI206" s="29">
        <v>1</v>
      </c>
      <c r="AJ206" s="29">
        <v>0</v>
      </c>
      <c r="AK206" s="21" t="s">
        <v>872</v>
      </c>
      <c r="AL206" s="27" t="s">
        <v>173</v>
      </c>
      <c r="AM206" s="21" t="s">
        <v>63</v>
      </c>
      <c r="AN206" s="21" t="s">
        <v>64</v>
      </c>
      <c r="AO206" s="27"/>
    </row>
    <row r="207" spans="1:41" s="4" customFormat="1" ht="63.75" customHeight="1" x14ac:dyDescent="0.2">
      <c r="A207" s="21" t="s">
        <v>873</v>
      </c>
      <c r="B207" s="21"/>
      <c r="C207" s="21" t="s">
        <v>197</v>
      </c>
      <c r="D207" s="21" t="s">
        <v>870</v>
      </c>
      <c r="E207" s="22">
        <v>642</v>
      </c>
      <c r="F207" s="22" t="s">
        <v>51</v>
      </c>
      <c r="G207" s="21">
        <v>1</v>
      </c>
      <c r="H207" s="21">
        <v>1</v>
      </c>
      <c r="I207" s="21" t="s">
        <v>874</v>
      </c>
      <c r="J207" s="21" t="s">
        <v>54</v>
      </c>
      <c r="K207" s="21"/>
      <c r="L207" s="23" t="s">
        <v>260</v>
      </c>
      <c r="M207" s="21" t="s">
        <v>85</v>
      </c>
      <c r="N207" s="24">
        <v>891.6</v>
      </c>
      <c r="O207" s="25">
        <v>891.6</v>
      </c>
      <c r="P207" s="26">
        <f t="shared" si="40"/>
        <v>891600</v>
      </c>
      <c r="Q207" s="21" t="s">
        <v>58</v>
      </c>
      <c r="R207" s="21" t="s">
        <v>124</v>
      </c>
      <c r="S207" s="21" t="s">
        <v>58</v>
      </c>
      <c r="T207" s="27" t="s">
        <v>130</v>
      </c>
      <c r="U207" s="28" t="s">
        <v>158</v>
      </c>
      <c r="V207" s="21" t="s">
        <v>58</v>
      </c>
      <c r="W207" s="27" t="s">
        <v>71</v>
      </c>
      <c r="X207" s="21" t="s">
        <v>58</v>
      </c>
      <c r="Y207" s="27" t="s">
        <v>68</v>
      </c>
      <c r="Z207" s="21" t="s">
        <v>58</v>
      </c>
      <c r="AA207" s="28" t="s">
        <v>68</v>
      </c>
      <c r="AB207" s="21" t="s">
        <v>58</v>
      </c>
      <c r="AC207" s="28" t="s">
        <v>59</v>
      </c>
      <c r="AD207" s="28" t="s">
        <v>60</v>
      </c>
      <c r="AE207" s="21" t="s">
        <v>171</v>
      </c>
      <c r="AF207" s="29">
        <v>1</v>
      </c>
      <c r="AG207" s="29">
        <v>200611</v>
      </c>
      <c r="AH207" s="29" t="s">
        <v>62</v>
      </c>
      <c r="AI207" s="29">
        <v>1</v>
      </c>
      <c r="AJ207" s="29">
        <v>0</v>
      </c>
      <c r="AK207" s="21" t="s">
        <v>811</v>
      </c>
      <c r="AL207" s="27" t="s">
        <v>173</v>
      </c>
      <c r="AM207" s="21" t="s">
        <v>63</v>
      </c>
      <c r="AN207" s="21" t="s">
        <v>64</v>
      </c>
      <c r="AO207" s="27" t="s">
        <v>611</v>
      </c>
    </row>
    <row r="208" spans="1:41" s="4" customFormat="1" ht="89.25" x14ac:dyDescent="0.2">
      <c r="A208" s="21" t="s">
        <v>875</v>
      </c>
      <c r="B208" s="21"/>
      <c r="C208" s="21" t="s">
        <v>876</v>
      </c>
      <c r="D208" s="21" t="s">
        <v>877</v>
      </c>
      <c r="E208" s="22">
        <v>642</v>
      </c>
      <c r="F208" s="22" t="s">
        <v>51</v>
      </c>
      <c r="G208" s="21">
        <v>1</v>
      </c>
      <c r="H208" s="21">
        <v>3</v>
      </c>
      <c r="I208" s="21" t="s">
        <v>878</v>
      </c>
      <c r="J208" s="21" t="s">
        <v>54</v>
      </c>
      <c r="K208" s="21"/>
      <c r="L208" s="23" t="s">
        <v>260</v>
      </c>
      <c r="M208" s="21" t="s">
        <v>85</v>
      </c>
      <c r="N208" s="24">
        <v>446.7</v>
      </c>
      <c r="O208" s="25">
        <v>297.8</v>
      </c>
      <c r="P208" s="26">
        <f t="shared" si="40"/>
        <v>446700</v>
      </c>
      <c r="Q208" s="21">
        <v>2023</v>
      </c>
      <c r="R208" s="21" t="s">
        <v>105</v>
      </c>
      <c r="S208" s="21">
        <v>2023</v>
      </c>
      <c r="T208" s="27" t="s">
        <v>107</v>
      </c>
      <c r="U208" s="28" t="s">
        <v>879</v>
      </c>
      <c r="V208" s="21">
        <v>2023</v>
      </c>
      <c r="W208" s="27" t="s">
        <v>107</v>
      </c>
      <c r="X208" s="21">
        <v>2023</v>
      </c>
      <c r="Y208" s="27" t="s">
        <v>115</v>
      </c>
      <c r="Z208" s="21">
        <v>2023</v>
      </c>
      <c r="AA208" s="28" t="s">
        <v>91</v>
      </c>
      <c r="AB208" s="21">
        <v>2024</v>
      </c>
      <c r="AC208" s="28" t="s">
        <v>115</v>
      </c>
      <c r="AD208" s="28" t="s">
        <v>589</v>
      </c>
      <c r="AE208" s="21" t="s">
        <v>171</v>
      </c>
      <c r="AF208" s="29">
        <v>1</v>
      </c>
      <c r="AG208" s="29">
        <v>348277</v>
      </c>
      <c r="AH208" s="29" t="s">
        <v>62</v>
      </c>
      <c r="AI208" s="29">
        <v>0</v>
      </c>
      <c r="AJ208" s="29">
        <v>0</v>
      </c>
      <c r="AK208" s="21" t="s">
        <v>880</v>
      </c>
      <c r="AL208" s="27" t="s">
        <v>173</v>
      </c>
      <c r="AM208" s="21" t="s">
        <v>63</v>
      </c>
      <c r="AN208" s="21" t="s">
        <v>64</v>
      </c>
      <c r="AO208" s="27"/>
    </row>
    <row r="209" spans="1:41" s="4" customFormat="1" ht="89.25" x14ac:dyDescent="0.2">
      <c r="A209" s="21" t="s">
        <v>881</v>
      </c>
      <c r="B209" s="21"/>
      <c r="C209" s="21" t="s">
        <v>882</v>
      </c>
      <c r="D209" s="21" t="s">
        <v>883</v>
      </c>
      <c r="E209" s="22">
        <v>642</v>
      </c>
      <c r="F209" s="22" t="s">
        <v>51</v>
      </c>
      <c r="G209" s="21">
        <v>1</v>
      </c>
      <c r="H209" s="21">
        <v>3</v>
      </c>
      <c r="I209" s="21" t="s">
        <v>884</v>
      </c>
      <c r="J209" s="21" t="s">
        <v>54</v>
      </c>
      <c r="K209" s="21"/>
      <c r="L209" s="23" t="s">
        <v>260</v>
      </c>
      <c r="M209" s="21" t="s">
        <v>85</v>
      </c>
      <c r="N209" s="24">
        <v>500</v>
      </c>
      <c r="O209" s="25">
        <v>333.33</v>
      </c>
      <c r="P209" s="26">
        <f t="shared" si="40"/>
        <v>500000</v>
      </c>
      <c r="Q209" s="21">
        <v>2023</v>
      </c>
      <c r="R209" s="21" t="s">
        <v>105</v>
      </c>
      <c r="S209" s="21">
        <v>2023</v>
      </c>
      <c r="T209" s="27" t="s">
        <v>107</v>
      </c>
      <c r="U209" s="28" t="s">
        <v>879</v>
      </c>
      <c r="V209" s="21">
        <v>2023</v>
      </c>
      <c r="W209" s="27" t="s">
        <v>107</v>
      </c>
      <c r="X209" s="21">
        <v>2023</v>
      </c>
      <c r="Y209" s="27" t="s">
        <v>115</v>
      </c>
      <c r="Z209" s="21">
        <v>2023</v>
      </c>
      <c r="AA209" s="28" t="s">
        <v>91</v>
      </c>
      <c r="AB209" s="21">
        <v>2024</v>
      </c>
      <c r="AC209" s="28" t="s">
        <v>115</v>
      </c>
      <c r="AD209" s="28" t="s">
        <v>589</v>
      </c>
      <c r="AE209" s="21" t="s">
        <v>171</v>
      </c>
      <c r="AF209" s="29">
        <v>1</v>
      </c>
      <c r="AG209" s="29">
        <v>348277</v>
      </c>
      <c r="AH209" s="29" t="s">
        <v>62</v>
      </c>
      <c r="AI209" s="29">
        <v>0</v>
      </c>
      <c r="AJ209" s="29">
        <v>0</v>
      </c>
      <c r="AK209" s="21" t="s">
        <v>885</v>
      </c>
      <c r="AL209" s="27" t="s">
        <v>173</v>
      </c>
      <c r="AM209" s="21" t="s">
        <v>63</v>
      </c>
      <c r="AN209" s="21" t="s">
        <v>64</v>
      </c>
      <c r="AO209" s="27"/>
    </row>
    <row r="210" spans="1:41" s="4" customFormat="1" ht="89.25" x14ac:dyDescent="0.2">
      <c r="A210" s="21" t="s">
        <v>886</v>
      </c>
      <c r="B210" s="21"/>
      <c r="C210" s="21" t="s">
        <v>882</v>
      </c>
      <c r="D210" s="21" t="s">
        <v>883</v>
      </c>
      <c r="E210" s="22">
        <v>642</v>
      </c>
      <c r="F210" s="22" t="s">
        <v>51</v>
      </c>
      <c r="G210" s="21">
        <v>1</v>
      </c>
      <c r="H210" s="21">
        <v>3</v>
      </c>
      <c r="I210" s="21" t="s">
        <v>887</v>
      </c>
      <c r="J210" s="21" t="s">
        <v>54</v>
      </c>
      <c r="K210" s="21"/>
      <c r="L210" s="23" t="s">
        <v>260</v>
      </c>
      <c r="M210" s="21" t="s">
        <v>85</v>
      </c>
      <c r="N210" s="24">
        <v>360</v>
      </c>
      <c r="O210" s="25">
        <v>240</v>
      </c>
      <c r="P210" s="26">
        <f t="shared" si="40"/>
        <v>360000</v>
      </c>
      <c r="Q210" s="21">
        <v>2023</v>
      </c>
      <c r="R210" s="21" t="s">
        <v>105</v>
      </c>
      <c r="S210" s="21">
        <v>2023</v>
      </c>
      <c r="T210" s="27" t="s">
        <v>107</v>
      </c>
      <c r="U210" s="28" t="s">
        <v>879</v>
      </c>
      <c r="V210" s="21">
        <v>2023</v>
      </c>
      <c r="W210" s="27" t="s">
        <v>107</v>
      </c>
      <c r="X210" s="21">
        <v>2023</v>
      </c>
      <c r="Y210" s="27" t="s">
        <v>115</v>
      </c>
      <c r="Z210" s="21">
        <v>2023</v>
      </c>
      <c r="AA210" s="28" t="s">
        <v>91</v>
      </c>
      <c r="AB210" s="21">
        <v>2024</v>
      </c>
      <c r="AC210" s="28" t="s">
        <v>115</v>
      </c>
      <c r="AD210" s="28" t="s">
        <v>589</v>
      </c>
      <c r="AE210" s="21" t="s">
        <v>171</v>
      </c>
      <c r="AF210" s="29">
        <v>1</v>
      </c>
      <c r="AG210" s="29">
        <v>348277</v>
      </c>
      <c r="AH210" s="29" t="s">
        <v>62</v>
      </c>
      <c r="AI210" s="29">
        <v>0</v>
      </c>
      <c r="AJ210" s="29">
        <v>0</v>
      </c>
      <c r="AK210" s="21" t="s">
        <v>888</v>
      </c>
      <c r="AL210" s="27" t="s">
        <v>173</v>
      </c>
      <c r="AM210" s="21" t="s">
        <v>63</v>
      </c>
      <c r="AN210" s="21" t="s">
        <v>64</v>
      </c>
      <c r="AO210" s="27"/>
    </row>
    <row r="211" spans="1:41" s="4" customFormat="1" ht="78.75" customHeight="1" x14ac:dyDescent="0.2">
      <c r="A211" s="21" t="s">
        <v>889</v>
      </c>
      <c r="B211" s="21"/>
      <c r="C211" s="21" t="s">
        <v>890</v>
      </c>
      <c r="D211" s="21" t="s">
        <v>161</v>
      </c>
      <c r="E211" s="22">
        <v>642</v>
      </c>
      <c r="F211" s="22" t="s">
        <v>51</v>
      </c>
      <c r="G211" s="21">
        <v>1</v>
      </c>
      <c r="H211" s="21">
        <v>3</v>
      </c>
      <c r="I211" s="21" t="s">
        <v>891</v>
      </c>
      <c r="J211" s="21" t="s">
        <v>54</v>
      </c>
      <c r="K211" s="21"/>
      <c r="L211" s="23" t="s">
        <v>260</v>
      </c>
      <c r="M211" s="21" t="s">
        <v>85</v>
      </c>
      <c r="N211" s="24">
        <v>1126.5999999999999</v>
      </c>
      <c r="O211" s="25">
        <v>281.64999999999998</v>
      </c>
      <c r="P211" s="26">
        <f t="shared" si="40"/>
        <v>1126600</v>
      </c>
      <c r="Q211" s="21">
        <v>2023</v>
      </c>
      <c r="R211" s="21" t="s">
        <v>124</v>
      </c>
      <c r="S211" s="21">
        <v>2023</v>
      </c>
      <c r="T211" s="27" t="s">
        <v>130</v>
      </c>
      <c r="U211" s="28" t="s">
        <v>158</v>
      </c>
      <c r="V211" s="21">
        <v>2023</v>
      </c>
      <c r="W211" s="27" t="s">
        <v>71</v>
      </c>
      <c r="X211" s="21">
        <v>2023</v>
      </c>
      <c r="Y211" s="27" t="s">
        <v>68</v>
      </c>
      <c r="Z211" s="21">
        <v>2023</v>
      </c>
      <c r="AA211" s="28" t="s">
        <v>68</v>
      </c>
      <c r="AB211" s="21">
        <v>2024</v>
      </c>
      <c r="AC211" s="28" t="s">
        <v>71</v>
      </c>
      <c r="AD211" s="28" t="s">
        <v>72</v>
      </c>
      <c r="AE211" s="21" t="s">
        <v>171</v>
      </c>
      <c r="AF211" s="29">
        <v>1</v>
      </c>
      <c r="AG211" s="29">
        <v>348277</v>
      </c>
      <c r="AH211" s="29" t="s">
        <v>62</v>
      </c>
      <c r="AI211" s="29">
        <v>0</v>
      </c>
      <c r="AJ211" s="29">
        <v>0</v>
      </c>
      <c r="AK211" s="21" t="s">
        <v>892</v>
      </c>
      <c r="AL211" s="27" t="s">
        <v>173</v>
      </c>
      <c r="AM211" s="21" t="s">
        <v>63</v>
      </c>
      <c r="AN211" s="21" t="s">
        <v>64</v>
      </c>
      <c r="AO211" s="27"/>
    </row>
    <row r="212" spans="1:41" s="4" customFormat="1" ht="99.75" customHeight="1" x14ac:dyDescent="0.2">
      <c r="A212" s="21" t="s">
        <v>893</v>
      </c>
      <c r="B212" s="21"/>
      <c r="C212" s="21" t="s">
        <v>744</v>
      </c>
      <c r="D212" s="21" t="s">
        <v>894</v>
      </c>
      <c r="E212" s="22">
        <v>839</v>
      </c>
      <c r="F212" s="22" t="s">
        <v>168</v>
      </c>
      <c r="G212" s="21">
        <v>1</v>
      </c>
      <c r="H212" s="21">
        <v>1</v>
      </c>
      <c r="I212" s="21" t="s">
        <v>895</v>
      </c>
      <c r="J212" s="21" t="s">
        <v>54</v>
      </c>
      <c r="K212" s="21"/>
      <c r="L212" s="23" t="s">
        <v>260</v>
      </c>
      <c r="M212" s="21" t="s">
        <v>85</v>
      </c>
      <c r="N212" s="24">
        <v>34567.74</v>
      </c>
      <c r="O212" s="25">
        <v>34567.74</v>
      </c>
      <c r="P212" s="26">
        <f t="shared" si="40"/>
        <v>34567740</v>
      </c>
      <c r="Q212" s="21">
        <v>2023</v>
      </c>
      <c r="R212" s="21" t="s">
        <v>107</v>
      </c>
      <c r="S212" s="21">
        <v>2023</v>
      </c>
      <c r="T212" s="27" t="s">
        <v>115</v>
      </c>
      <c r="U212" s="28" t="s">
        <v>299</v>
      </c>
      <c r="V212" s="21">
        <v>2023</v>
      </c>
      <c r="W212" s="27" t="s">
        <v>91</v>
      </c>
      <c r="X212" s="21">
        <v>2023</v>
      </c>
      <c r="Y212" s="27" t="s">
        <v>93</v>
      </c>
      <c r="Z212" s="21">
        <v>2023</v>
      </c>
      <c r="AA212" s="28" t="s">
        <v>124</v>
      </c>
      <c r="AB212" s="21">
        <v>2023</v>
      </c>
      <c r="AC212" s="28" t="s">
        <v>71</v>
      </c>
      <c r="AD212" s="28" t="s">
        <v>200</v>
      </c>
      <c r="AE212" s="21" t="s">
        <v>219</v>
      </c>
      <c r="AF212" s="29">
        <v>1</v>
      </c>
      <c r="AG212" s="29">
        <v>200608</v>
      </c>
      <c r="AH212" s="29" t="s">
        <v>62</v>
      </c>
      <c r="AI212" s="29">
        <v>1</v>
      </c>
      <c r="AJ212" s="29">
        <v>0</v>
      </c>
      <c r="AK212" s="21" t="s">
        <v>811</v>
      </c>
      <c r="AL212" s="27" t="s">
        <v>173</v>
      </c>
      <c r="AM212" s="21" t="s">
        <v>63</v>
      </c>
      <c r="AN212" s="21" t="s">
        <v>64</v>
      </c>
      <c r="AO212" s="27"/>
    </row>
    <row r="213" spans="1:41" s="19" customFormat="1" ht="95.25" customHeight="1" x14ac:dyDescent="0.2">
      <c r="A213" s="21" t="s">
        <v>896</v>
      </c>
      <c r="B213" s="21"/>
      <c r="C213" s="21" t="s">
        <v>97</v>
      </c>
      <c r="D213" s="21" t="s">
        <v>88</v>
      </c>
      <c r="E213" s="22">
        <v>642</v>
      </c>
      <c r="F213" s="22" t="s">
        <v>51</v>
      </c>
      <c r="G213" s="21">
        <v>1</v>
      </c>
      <c r="H213" s="21">
        <v>3</v>
      </c>
      <c r="I213" s="21" t="s">
        <v>897</v>
      </c>
      <c r="J213" s="21" t="s">
        <v>54</v>
      </c>
      <c r="K213" s="21" t="s">
        <v>77</v>
      </c>
      <c r="L213" s="23" t="s">
        <v>689</v>
      </c>
      <c r="M213" s="21" t="s">
        <v>157</v>
      </c>
      <c r="N213" s="24">
        <v>5504.52</v>
      </c>
      <c r="O213" s="25">
        <v>1008</v>
      </c>
      <c r="P213" s="26">
        <f t="shared" si="40"/>
        <v>5504520</v>
      </c>
      <c r="Q213" s="21">
        <v>2023</v>
      </c>
      <c r="R213" s="21" t="s">
        <v>124</v>
      </c>
      <c r="S213" s="21">
        <v>2023</v>
      </c>
      <c r="T213" s="27" t="s">
        <v>130</v>
      </c>
      <c r="U213" s="28" t="s">
        <v>158</v>
      </c>
      <c r="V213" s="21">
        <v>2023</v>
      </c>
      <c r="W213" s="27" t="s">
        <v>71</v>
      </c>
      <c r="X213" s="21">
        <v>2023</v>
      </c>
      <c r="Y213" s="27" t="s">
        <v>68</v>
      </c>
      <c r="Z213" s="21">
        <v>2023</v>
      </c>
      <c r="AA213" s="28" t="s">
        <v>68</v>
      </c>
      <c r="AB213" s="21">
        <v>2024</v>
      </c>
      <c r="AC213" s="28" t="s">
        <v>68</v>
      </c>
      <c r="AD213" s="28" t="s">
        <v>101</v>
      </c>
      <c r="AE213" s="21" t="s">
        <v>171</v>
      </c>
      <c r="AF213" s="29">
        <v>1</v>
      </c>
      <c r="AG213" s="29">
        <v>200611</v>
      </c>
      <c r="AH213" s="29" t="s">
        <v>62</v>
      </c>
      <c r="AI213" s="29">
        <v>1</v>
      </c>
      <c r="AJ213" s="29">
        <v>0</v>
      </c>
      <c r="AK213" s="21" t="s">
        <v>898</v>
      </c>
      <c r="AL213" s="27" t="s">
        <v>173</v>
      </c>
      <c r="AM213" s="21" t="s">
        <v>63</v>
      </c>
      <c r="AN213" s="21" t="s">
        <v>64</v>
      </c>
      <c r="AO213" s="27"/>
    </row>
    <row r="214" spans="1:41" s="19" customFormat="1" ht="95.25" customHeight="1" x14ac:dyDescent="0.2">
      <c r="A214" s="21" t="s">
        <v>899</v>
      </c>
      <c r="B214" s="21"/>
      <c r="C214" s="21" t="s">
        <v>900</v>
      </c>
      <c r="D214" s="21" t="s">
        <v>901</v>
      </c>
      <c r="E214" s="22">
        <v>642</v>
      </c>
      <c r="F214" s="22" t="s">
        <v>51</v>
      </c>
      <c r="G214" s="21">
        <v>1</v>
      </c>
      <c r="H214" s="21">
        <v>3</v>
      </c>
      <c r="I214" s="21" t="s">
        <v>902</v>
      </c>
      <c r="J214" s="21" t="s">
        <v>54</v>
      </c>
      <c r="K214" s="21"/>
      <c r="L214" s="23" t="s">
        <v>270</v>
      </c>
      <c r="M214" s="21" t="s">
        <v>271</v>
      </c>
      <c r="N214" s="24">
        <v>1500</v>
      </c>
      <c r="O214" s="25">
        <v>1000</v>
      </c>
      <c r="P214" s="26">
        <f t="shared" si="40"/>
        <v>1500000</v>
      </c>
      <c r="Q214" s="21">
        <v>2023</v>
      </c>
      <c r="R214" s="21" t="s">
        <v>56</v>
      </c>
      <c r="S214" s="21">
        <v>2023</v>
      </c>
      <c r="T214" s="27" t="s">
        <v>105</v>
      </c>
      <c r="U214" s="28" t="s">
        <v>106</v>
      </c>
      <c r="V214" s="21">
        <v>2023</v>
      </c>
      <c r="W214" s="27" t="s">
        <v>105</v>
      </c>
      <c r="X214" s="21">
        <v>2023</v>
      </c>
      <c r="Y214" s="27" t="s">
        <v>107</v>
      </c>
      <c r="Z214" s="21">
        <v>2023</v>
      </c>
      <c r="AA214" s="28" t="s">
        <v>107</v>
      </c>
      <c r="AB214" s="21">
        <v>2024</v>
      </c>
      <c r="AC214" s="28" t="s">
        <v>107</v>
      </c>
      <c r="AD214" s="28" t="s">
        <v>108</v>
      </c>
      <c r="AE214" s="21" t="s">
        <v>171</v>
      </c>
      <c r="AF214" s="29">
        <v>1</v>
      </c>
      <c r="AG214" s="29">
        <v>348277</v>
      </c>
      <c r="AH214" s="29" t="s">
        <v>62</v>
      </c>
      <c r="AI214" s="29">
        <v>0</v>
      </c>
      <c r="AJ214" s="29">
        <v>13</v>
      </c>
      <c r="AK214" s="21" t="s">
        <v>903</v>
      </c>
      <c r="AL214" s="27" t="s">
        <v>173</v>
      </c>
      <c r="AM214" s="21" t="s">
        <v>63</v>
      </c>
      <c r="AN214" s="21" t="s">
        <v>64</v>
      </c>
      <c r="AO214" s="27"/>
    </row>
    <row r="215" spans="1:41" s="19" customFormat="1" ht="95.25" customHeight="1" x14ac:dyDescent="0.2">
      <c r="A215" s="21" t="s">
        <v>904</v>
      </c>
      <c r="B215" s="21"/>
      <c r="C215" s="21" t="s">
        <v>905</v>
      </c>
      <c r="D215" s="21" t="s">
        <v>906</v>
      </c>
      <c r="E215" s="22" t="s">
        <v>268</v>
      </c>
      <c r="F215" s="22" t="s">
        <v>51</v>
      </c>
      <c r="G215" s="21">
        <v>1</v>
      </c>
      <c r="H215" s="21">
        <v>3</v>
      </c>
      <c r="I215" s="21" t="s">
        <v>907</v>
      </c>
      <c r="J215" s="21" t="s">
        <v>54</v>
      </c>
      <c r="K215" s="21"/>
      <c r="L215" s="23" t="s">
        <v>908</v>
      </c>
      <c r="M215" s="21" t="s">
        <v>909</v>
      </c>
      <c r="N215" s="24">
        <v>7615.4</v>
      </c>
      <c r="O215" s="25">
        <v>6980.7830000000004</v>
      </c>
      <c r="P215" s="26">
        <f t="shared" si="40"/>
        <v>7615400</v>
      </c>
      <c r="Q215" s="21">
        <v>2023</v>
      </c>
      <c r="R215" s="21" t="s">
        <v>68</v>
      </c>
      <c r="S215" s="21">
        <v>2023</v>
      </c>
      <c r="T215" s="27" t="s">
        <v>59</v>
      </c>
      <c r="U215" s="28" t="s">
        <v>60</v>
      </c>
      <c r="V215" s="21">
        <v>2023</v>
      </c>
      <c r="W215" s="27" t="s">
        <v>59</v>
      </c>
      <c r="X215" s="21">
        <v>2023</v>
      </c>
      <c r="Y215" s="27" t="s">
        <v>78</v>
      </c>
      <c r="Z215" s="21">
        <v>2023</v>
      </c>
      <c r="AA215" s="28" t="s">
        <v>78</v>
      </c>
      <c r="AB215" s="21">
        <v>2024</v>
      </c>
      <c r="AC215" s="28" t="s">
        <v>78</v>
      </c>
      <c r="AD215" s="28" t="s">
        <v>163</v>
      </c>
      <c r="AE215" s="21" t="s">
        <v>171</v>
      </c>
      <c r="AF215" s="29">
        <v>1</v>
      </c>
      <c r="AG215" s="29">
        <v>348277</v>
      </c>
      <c r="AH215" s="29" t="s">
        <v>62</v>
      </c>
      <c r="AI215" s="29">
        <v>0</v>
      </c>
      <c r="AJ215" s="29">
        <v>13</v>
      </c>
      <c r="AK215" s="21" t="s">
        <v>910</v>
      </c>
      <c r="AL215" s="27" t="s">
        <v>173</v>
      </c>
      <c r="AM215" s="21" t="s">
        <v>63</v>
      </c>
      <c r="AN215" s="21" t="s">
        <v>64</v>
      </c>
      <c r="AO215" s="27"/>
    </row>
    <row r="216" spans="1:41" s="19" customFormat="1" ht="95.25" customHeight="1" x14ac:dyDescent="0.2">
      <c r="A216" s="21" t="s">
        <v>911</v>
      </c>
      <c r="B216" s="21"/>
      <c r="C216" s="21" t="s">
        <v>912</v>
      </c>
      <c r="D216" s="21" t="s">
        <v>901</v>
      </c>
      <c r="E216" s="22">
        <v>642</v>
      </c>
      <c r="F216" s="22" t="s">
        <v>51</v>
      </c>
      <c r="G216" s="21">
        <v>1</v>
      </c>
      <c r="H216" s="21">
        <v>3</v>
      </c>
      <c r="I216" s="21" t="s">
        <v>913</v>
      </c>
      <c r="J216" s="21" t="s">
        <v>54</v>
      </c>
      <c r="K216" s="21"/>
      <c r="L216" s="23">
        <v>64000000000</v>
      </c>
      <c r="M216" s="21" t="s">
        <v>286</v>
      </c>
      <c r="N216" s="24">
        <v>111300</v>
      </c>
      <c r="O216" s="25">
        <v>46375</v>
      </c>
      <c r="P216" s="26">
        <f t="shared" si="40"/>
        <v>111300000</v>
      </c>
      <c r="Q216" s="21">
        <v>2023</v>
      </c>
      <c r="R216" s="21" t="s">
        <v>344</v>
      </c>
      <c r="S216" s="21">
        <v>2023</v>
      </c>
      <c r="T216" s="27" t="s">
        <v>93</v>
      </c>
      <c r="U216" s="28" t="s">
        <v>123</v>
      </c>
      <c r="V216" s="21">
        <v>2023</v>
      </c>
      <c r="W216" s="27" t="s">
        <v>124</v>
      </c>
      <c r="X216" s="21">
        <v>2023</v>
      </c>
      <c r="Y216" s="27" t="s">
        <v>130</v>
      </c>
      <c r="Z216" s="21">
        <v>2023</v>
      </c>
      <c r="AA216" s="28" t="s">
        <v>130</v>
      </c>
      <c r="AB216" s="21">
        <v>2024</v>
      </c>
      <c r="AC216" s="28" t="s">
        <v>130</v>
      </c>
      <c r="AD216" s="28" t="s">
        <v>170</v>
      </c>
      <c r="AE216" s="21" t="s">
        <v>219</v>
      </c>
      <c r="AF216" s="29">
        <v>1</v>
      </c>
      <c r="AG216" s="29">
        <v>348014</v>
      </c>
      <c r="AH216" s="29" t="s">
        <v>62</v>
      </c>
      <c r="AI216" s="29">
        <v>0</v>
      </c>
      <c r="AJ216" s="29">
        <v>13</v>
      </c>
      <c r="AK216" s="21" t="s">
        <v>914</v>
      </c>
      <c r="AL216" s="27" t="s">
        <v>173</v>
      </c>
      <c r="AM216" s="21" t="s">
        <v>63</v>
      </c>
      <c r="AN216" s="21" t="s">
        <v>64</v>
      </c>
      <c r="AO216" s="27"/>
    </row>
    <row r="217" spans="1:41" s="19" customFormat="1" ht="95.25" customHeight="1" x14ac:dyDescent="0.2">
      <c r="A217" s="21" t="s">
        <v>915</v>
      </c>
      <c r="B217" s="21"/>
      <c r="C217" s="21" t="s">
        <v>916</v>
      </c>
      <c r="D217" s="21" t="s">
        <v>917</v>
      </c>
      <c r="E217" s="22">
        <v>642</v>
      </c>
      <c r="F217" s="22" t="s">
        <v>51</v>
      </c>
      <c r="G217" s="21">
        <v>1</v>
      </c>
      <c r="H217" s="21">
        <v>3</v>
      </c>
      <c r="I217" s="21" t="s">
        <v>918</v>
      </c>
      <c r="J217" s="21" t="s">
        <v>54</v>
      </c>
      <c r="K217" s="21"/>
      <c r="L217" s="23" t="s">
        <v>260</v>
      </c>
      <c r="M217" s="21" t="s">
        <v>85</v>
      </c>
      <c r="N217" s="24">
        <v>3.2</v>
      </c>
      <c r="O217" s="25">
        <f>N217</f>
        <v>3.2</v>
      </c>
      <c r="P217" s="26">
        <f t="shared" si="40"/>
        <v>3200</v>
      </c>
      <c r="Q217" s="21">
        <v>2023</v>
      </c>
      <c r="R217" s="21" t="s">
        <v>124</v>
      </c>
      <c r="S217" s="21">
        <v>2023</v>
      </c>
      <c r="T217" s="27" t="s">
        <v>130</v>
      </c>
      <c r="U217" s="28" t="s">
        <v>158</v>
      </c>
      <c r="V217" s="21">
        <v>2023</v>
      </c>
      <c r="W217" s="27" t="s">
        <v>130</v>
      </c>
      <c r="X217" s="21">
        <v>2023</v>
      </c>
      <c r="Y217" s="27" t="s">
        <v>71</v>
      </c>
      <c r="Z217" s="21">
        <v>2023</v>
      </c>
      <c r="AA217" s="28" t="s">
        <v>71</v>
      </c>
      <c r="AB217" s="21">
        <v>2024</v>
      </c>
      <c r="AC217" s="28" t="s">
        <v>71</v>
      </c>
      <c r="AD217" s="28" t="s">
        <v>72</v>
      </c>
      <c r="AE217" s="21" t="s">
        <v>61</v>
      </c>
      <c r="AF217" s="29">
        <v>0</v>
      </c>
      <c r="AG217" s="29">
        <v>348346</v>
      </c>
      <c r="AH217" s="29" t="s">
        <v>62</v>
      </c>
      <c r="AI217" s="29">
        <v>0</v>
      </c>
      <c r="AJ217" s="29">
        <v>15</v>
      </c>
      <c r="AK217" s="21" t="s">
        <v>919</v>
      </c>
      <c r="AL217" s="27"/>
      <c r="AM217" s="21" t="s">
        <v>63</v>
      </c>
      <c r="AN217" s="21" t="s">
        <v>64</v>
      </c>
      <c r="AO217" s="27" t="s">
        <v>80</v>
      </c>
    </row>
    <row r="218" spans="1:41" s="19" customFormat="1" ht="95.25" customHeight="1" x14ac:dyDescent="0.2">
      <c r="A218" s="21" t="s">
        <v>920</v>
      </c>
      <c r="B218" s="21"/>
      <c r="C218" s="21" t="s">
        <v>921</v>
      </c>
      <c r="D218" s="21" t="s">
        <v>922</v>
      </c>
      <c r="E218" s="22">
        <v>642</v>
      </c>
      <c r="F218" s="22" t="s">
        <v>51</v>
      </c>
      <c r="G218" s="21">
        <v>1</v>
      </c>
      <c r="H218" s="21">
        <v>3</v>
      </c>
      <c r="I218" s="21" t="s">
        <v>923</v>
      </c>
      <c r="J218" s="21" t="s">
        <v>54</v>
      </c>
      <c r="K218" s="21"/>
      <c r="L218" s="23" t="s">
        <v>260</v>
      </c>
      <c r="M218" s="21" t="s">
        <v>85</v>
      </c>
      <c r="N218" s="24">
        <v>8300</v>
      </c>
      <c r="O218" s="25">
        <v>3300</v>
      </c>
      <c r="P218" s="26">
        <f t="shared" si="40"/>
        <v>8300000</v>
      </c>
      <c r="Q218" s="21">
        <v>2023</v>
      </c>
      <c r="R218" s="21" t="s">
        <v>130</v>
      </c>
      <c r="S218" s="21">
        <v>2023</v>
      </c>
      <c r="T218" s="27" t="s">
        <v>71</v>
      </c>
      <c r="U218" s="28" t="s">
        <v>200</v>
      </c>
      <c r="V218" s="21">
        <v>2023</v>
      </c>
      <c r="W218" s="27" t="s">
        <v>68</v>
      </c>
      <c r="X218" s="21">
        <v>2023</v>
      </c>
      <c r="Y218" s="27" t="s">
        <v>59</v>
      </c>
      <c r="Z218" s="21">
        <v>2023</v>
      </c>
      <c r="AA218" s="28" t="s">
        <v>59</v>
      </c>
      <c r="AB218" s="21">
        <v>2024</v>
      </c>
      <c r="AC218" s="28" t="s">
        <v>59</v>
      </c>
      <c r="AD218" s="28" t="s">
        <v>142</v>
      </c>
      <c r="AE218" s="21" t="s">
        <v>171</v>
      </c>
      <c r="AF218" s="29">
        <v>1</v>
      </c>
      <c r="AG218" s="29">
        <v>348277</v>
      </c>
      <c r="AH218" s="29" t="s">
        <v>62</v>
      </c>
      <c r="AI218" s="29">
        <v>0</v>
      </c>
      <c r="AJ218" s="29">
        <v>13</v>
      </c>
      <c r="AK218" s="21" t="s">
        <v>924</v>
      </c>
      <c r="AL218" s="27" t="s">
        <v>173</v>
      </c>
      <c r="AM218" s="21" t="s">
        <v>63</v>
      </c>
      <c r="AN218" s="21" t="s">
        <v>64</v>
      </c>
      <c r="AO218" s="27"/>
    </row>
    <row r="219" spans="1:41" s="19" customFormat="1" ht="95.25" customHeight="1" x14ac:dyDescent="0.2">
      <c r="A219" s="21" t="s">
        <v>925</v>
      </c>
      <c r="B219" s="21"/>
      <c r="C219" s="21" t="s">
        <v>921</v>
      </c>
      <c r="D219" s="21" t="s">
        <v>922</v>
      </c>
      <c r="E219" s="22">
        <v>642</v>
      </c>
      <c r="F219" s="22" t="s">
        <v>51</v>
      </c>
      <c r="G219" s="21">
        <v>1</v>
      </c>
      <c r="H219" s="21">
        <v>3</v>
      </c>
      <c r="I219" s="21" t="s">
        <v>926</v>
      </c>
      <c r="J219" s="21" t="s">
        <v>54</v>
      </c>
      <c r="K219" s="21"/>
      <c r="L219" s="23" t="s">
        <v>260</v>
      </c>
      <c r="M219" s="21" t="s">
        <v>85</v>
      </c>
      <c r="N219" s="24">
        <v>12500</v>
      </c>
      <c r="O219" s="25">
        <v>12500</v>
      </c>
      <c r="P219" s="26">
        <f t="shared" si="40"/>
        <v>12500000</v>
      </c>
      <c r="Q219" s="21">
        <v>2023</v>
      </c>
      <c r="R219" s="21" t="s">
        <v>56</v>
      </c>
      <c r="S219" s="21">
        <v>2023</v>
      </c>
      <c r="T219" s="27" t="s">
        <v>56</v>
      </c>
      <c r="U219" s="28" t="s">
        <v>57</v>
      </c>
      <c r="V219" s="21">
        <v>2023</v>
      </c>
      <c r="W219" s="27" t="s">
        <v>56</v>
      </c>
      <c r="X219" s="21">
        <v>2023</v>
      </c>
      <c r="Y219" s="27" t="s">
        <v>56</v>
      </c>
      <c r="Z219" s="21">
        <v>2023</v>
      </c>
      <c r="AA219" s="28" t="s">
        <v>56</v>
      </c>
      <c r="AB219" s="21">
        <v>2023</v>
      </c>
      <c r="AC219" s="28" t="s">
        <v>78</v>
      </c>
      <c r="AD219" s="28" t="s">
        <v>79</v>
      </c>
      <c r="AE219" s="21" t="s">
        <v>61</v>
      </c>
      <c r="AF219" s="29">
        <v>0</v>
      </c>
      <c r="AG219" s="29">
        <v>348346</v>
      </c>
      <c r="AH219" s="29" t="s">
        <v>62</v>
      </c>
      <c r="AI219" s="29">
        <v>0</v>
      </c>
      <c r="AJ219" s="29">
        <v>3</v>
      </c>
      <c r="AK219" s="21"/>
      <c r="AL219" s="27"/>
      <c r="AM219" s="21" t="s">
        <v>63</v>
      </c>
      <c r="AN219" s="21" t="s">
        <v>64</v>
      </c>
      <c r="AO219" s="27"/>
    </row>
    <row r="220" spans="1:41" s="19" customFormat="1" ht="95.25" customHeight="1" x14ac:dyDescent="0.2">
      <c r="A220" s="21" t="s">
        <v>927</v>
      </c>
      <c r="B220" s="21"/>
      <c r="C220" s="21" t="s">
        <v>921</v>
      </c>
      <c r="D220" s="21" t="s">
        <v>922</v>
      </c>
      <c r="E220" s="22">
        <v>642</v>
      </c>
      <c r="F220" s="22" t="s">
        <v>51</v>
      </c>
      <c r="G220" s="21">
        <v>1</v>
      </c>
      <c r="H220" s="21">
        <v>3</v>
      </c>
      <c r="I220" s="21" t="s">
        <v>928</v>
      </c>
      <c r="J220" s="21" t="s">
        <v>54</v>
      </c>
      <c r="K220" s="21"/>
      <c r="L220" s="23" t="s">
        <v>260</v>
      </c>
      <c r="M220" s="21" t="s">
        <v>85</v>
      </c>
      <c r="N220" s="24">
        <v>600</v>
      </c>
      <c r="O220" s="25">
        <v>300</v>
      </c>
      <c r="P220" s="26">
        <f t="shared" si="40"/>
        <v>600000</v>
      </c>
      <c r="Q220" s="21">
        <v>2023</v>
      </c>
      <c r="R220" s="21" t="s">
        <v>124</v>
      </c>
      <c r="S220" s="21">
        <v>2023</v>
      </c>
      <c r="T220" s="27" t="s">
        <v>130</v>
      </c>
      <c r="U220" s="28" t="s">
        <v>158</v>
      </c>
      <c r="V220" s="21">
        <v>2023</v>
      </c>
      <c r="W220" s="27" t="s">
        <v>130</v>
      </c>
      <c r="X220" s="21">
        <v>2023</v>
      </c>
      <c r="Y220" s="27" t="s">
        <v>71</v>
      </c>
      <c r="Z220" s="21">
        <v>2023</v>
      </c>
      <c r="AA220" s="28" t="s">
        <v>71</v>
      </c>
      <c r="AB220" s="21">
        <v>2024</v>
      </c>
      <c r="AC220" s="28" t="s">
        <v>71</v>
      </c>
      <c r="AD220" s="28" t="s">
        <v>72</v>
      </c>
      <c r="AE220" s="21" t="s">
        <v>61</v>
      </c>
      <c r="AF220" s="29">
        <v>0</v>
      </c>
      <c r="AG220" s="29">
        <v>348346</v>
      </c>
      <c r="AH220" s="29" t="s">
        <v>62</v>
      </c>
      <c r="AI220" s="29">
        <v>0</v>
      </c>
      <c r="AJ220" s="29">
        <v>13</v>
      </c>
      <c r="AK220" s="21" t="s">
        <v>929</v>
      </c>
      <c r="AL220" s="27"/>
      <c r="AM220" s="21" t="s">
        <v>63</v>
      </c>
      <c r="AN220" s="21" t="s">
        <v>64</v>
      </c>
      <c r="AO220" s="27"/>
    </row>
    <row r="221" spans="1:41" s="19" customFormat="1" ht="95.25" customHeight="1" x14ac:dyDescent="0.2">
      <c r="A221" s="21" t="s">
        <v>930</v>
      </c>
      <c r="B221" s="21"/>
      <c r="C221" s="21" t="s">
        <v>921</v>
      </c>
      <c r="D221" s="21" t="s">
        <v>931</v>
      </c>
      <c r="E221" s="22">
        <v>642</v>
      </c>
      <c r="F221" s="22" t="s">
        <v>51</v>
      </c>
      <c r="G221" s="21">
        <v>1</v>
      </c>
      <c r="H221" s="21">
        <v>3</v>
      </c>
      <c r="I221" s="21" t="s">
        <v>932</v>
      </c>
      <c r="J221" s="21" t="s">
        <v>54</v>
      </c>
      <c r="K221" s="21"/>
      <c r="L221" s="23" t="s">
        <v>689</v>
      </c>
      <c r="M221" s="21" t="s">
        <v>157</v>
      </c>
      <c r="N221" s="24">
        <v>9000</v>
      </c>
      <c r="O221" s="25">
        <v>0</v>
      </c>
      <c r="P221" s="26">
        <f t="shared" si="40"/>
        <v>9000000</v>
      </c>
      <c r="Q221" s="21">
        <v>2023</v>
      </c>
      <c r="R221" s="21" t="s">
        <v>68</v>
      </c>
      <c r="S221" s="21">
        <v>2023</v>
      </c>
      <c r="T221" s="27" t="s">
        <v>59</v>
      </c>
      <c r="U221" s="28" t="s">
        <v>60</v>
      </c>
      <c r="V221" s="21">
        <v>2023</v>
      </c>
      <c r="W221" s="27" t="s">
        <v>59</v>
      </c>
      <c r="X221" s="21">
        <v>2023</v>
      </c>
      <c r="Y221" s="27" t="s">
        <v>78</v>
      </c>
      <c r="Z221" s="21">
        <v>2024</v>
      </c>
      <c r="AA221" s="28" t="s">
        <v>56</v>
      </c>
      <c r="AB221" s="21">
        <v>2024</v>
      </c>
      <c r="AC221" s="28" t="s">
        <v>78</v>
      </c>
      <c r="AD221" s="28" t="s">
        <v>163</v>
      </c>
      <c r="AE221" s="21" t="s">
        <v>61</v>
      </c>
      <c r="AF221" s="29">
        <v>0</v>
      </c>
      <c r="AG221" s="29">
        <v>348346</v>
      </c>
      <c r="AH221" s="29" t="s">
        <v>62</v>
      </c>
      <c r="AI221" s="29">
        <v>0</v>
      </c>
      <c r="AJ221" s="29">
        <v>3</v>
      </c>
      <c r="AK221" s="21" t="s">
        <v>933</v>
      </c>
      <c r="AL221" s="27"/>
      <c r="AM221" s="21" t="s">
        <v>63</v>
      </c>
      <c r="AN221" s="21" t="s">
        <v>64</v>
      </c>
      <c r="AO221" s="27"/>
    </row>
    <row r="222" spans="1:41" s="19" customFormat="1" ht="95.25" customHeight="1" x14ac:dyDescent="0.2">
      <c r="A222" s="21" t="s">
        <v>934</v>
      </c>
      <c r="B222" s="21"/>
      <c r="C222" s="21" t="s">
        <v>935</v>
      </c>
      <c r="D222" s="21" t="s">
        <v>936</v>
      </c>
      <c r="E222" s="22">
        <v>642</v>
      </c>
      <c r="F222" s="22" t="s">
        <v>51</v>
      </c>
      <c r="G222" s="21">
        <v>1</v>
      </c>
      <c r="H222" s="21">
        <v>3</v>
      </c>
      <c r="I222" s="21" t="s">
        <v>937</v>
      </c>
      <c r="J222" s="21" t="s">
        <v>54</v>
      </c>
      <c r="K222" s="21"/>
      <c r="L222" s="23" t="s">
        <v>938</v>
      </c>
      <c r="M222" s="21" t="s">
        <v>939</v>
      </c>
      <c r="N222" s="24">
        <v>98000</v>
      </c>
      <c r="O222" s="25">
        <v>78000</v>
      </c>
      <c r="P222" s="26">
        <f t="shared" si="40"/>
        <v>98000000</v>
      </c>
      <c r="Q222" s="21">
        <v>2023</v>
      </c>
      <c r="R222" s="21" t="s">
        <v>105</v>
      </c>
      <c r="S222" s="21">
        <v>2023</v>
      </c>
      <c r="T222" s="27" t="s">
        <v>107</v>
      </c>
      <c r="U222" s="28" t="s">
        <v>114</v>
      </c>
      <c r="V222" s="21">
        <v>2023</v>
      </c>
      <c r="W222" s="27" t="s">
        <v>107</v>
      </c>
      <c r="X222" s="21">
        <v>2023</v>
      </c>
      <c r="Y222" s="27" t="s">
        <v>115</v>
      </c>
      <c r="Z222" s="21">
        <v>2023</v>
      </c>
      <c r="AA222" s="28" t="s">
        <v>115</v>
      </c>
      <c r="AB222" s="21">
        <v>2024</v>
      </c>
      <c r="AC222" s="28" t="s">
        <v>115</v>
      </c>
      <c r="AD222" s="28" t="s">
        <v>131</v>
      </c>
      <c r="AE222" s="21" t="s">
        <v>61</v>
      </c>
      <c r="AF222" s="29">
        <v>0</v>
      </c>
      <c r="AG222" s="29">
        <v>348346</v>
      </c>
      <c r="AH222" s="29" t="s">
        <v>62</v>
      </c>
      <c r="AI222" s="29">
        <v>0</v>
      </c>
      <c r="AJ222" s="29">
        <v>13</v>
      </c>
      <c r="AK222" s="21" t="s">
        <v>940</v>
      </c>
      <c r="AL222" s="27"/>
      <c r="AM222" s="21" t="s">
        <v>63</v>
      </c>
      <c r="AN222" s="21" t="s">
        <v>64</v>
      </c>
      <c r="AO222" s="27"/>
    </row>
    <row r="223" spans="1:41" s="19" customFormat="1" ht="95.25" customHeight="1" x14ac:dyDescent="0.2">
      <c r="A223" s="21" t="s">
        <v>941</v>
      </c>
      <c r="B223" s="21"/>
      <c r="C223" s="21" t="s">
        <v>935</v>
      </c>
      <c r="D223" s="21" t="s">
        <v>936</v>
      </c>
      <c r="E223" s="22" t="s">
        <v>268</v>
      </c>
      <c r="F223" s="22" t="s">
        <v>51</v>
      </c>
      <c r="G223" s="21">
        <v>1</v>
      </c>
      <c r="H223" s="21">
        <v>3</v>
      </c>
      <c r="I223" s="21" t="s">
        <v>942</v>
      </c>
      <c r="J223" s="21" t="s">
        <v>54</v>
      </c>
      <c r="K223" s="21"/>
      <c r="L223" s="23" t="s">
        <v>689</v>
      </c>
      <c r="M223" s="21" t="s">
        <v>157</v>
      </c>
      <c r="N223" s="24">
        <v>30000</v>
      </c>
      <c r="O223" s="25">
        <v>27000</v>
      </c>
      <c r="P223" s="26">
        <f t="shared" si="40"/>
        <v>30000000</v>
      </c>
      <c r="Q223" s="21">
        <v>2023</v>
      </c>
      <c r="R223" s="21" t="s">
        <v>56</v>
      </c>
      <c r="S223" s="21">
        <v>2023</v>
      </c>
      <c r="T223" s="27" t="s">
        <v>56</v>
      </c>
      <c r="U223" s="28" t="s">
        <v>943</v>
      </c>
      <c r="V223" s="21">
        <v>2023</v>
      </c>
      <c r="W223" s="27" t="s">
        <v>56</v>
      </c>
      <c r="X223" s="21">
        <v>2023</v>
      </c>
      <c r="Y223" s="27" t="s">
        <v>105</v>
      </c>
      <c r="Z223" s="21">
        <v>2023</v>
      </c>
      <c r="AA223" s="28" t="s">
        <v>105</v>
      </c>
      <c r="AB223" s="21">
        <v>2024</v>
      </c>
      <c r="AC223" s="28" t="s">
        <v>105</v>
      </c>
      <c r="AD223" s="28" t="s">
        <v>182</v>
      </c>
      <c r="AE223" s="21" t="s">
        <v>61</v>
      </c>
      <c r="AF223" s="29">
        <v>0</v>
      </c>
      <c r="AG223" s="29">
        <v>348346</v>
      </c>
      <c r="AH223" s="29" t="s">
        <v>62</v>
      </c>
      <c r="AI223" s="29">
        <v>0</v>
      </c>
      <c r="AJ223" s="29">
        <v>13</v>
      </c>
      <c r="AK223" s="21" t="s">
        <v>944</v>
      </c>
      <c r="AL223" s="27"/>
      <c r="AM223" s="21" t="s">
        <v>63</v>
      </c>
      <c r="AN223" s="21" t="s">
        <v>64</v>
      </c>
      <c r="AO223" s="27"/>
    </row>
    <row r="224" spans="1:41" s="19" customFormat="1" ht="95.25" customHeight="1" x14ac:dyDescent="0.2">
      <c r="A224" s="21" t="s">
        <v>945</v>
      </c>
      <c r="B224" s="21"/>
      <c r="C224" s="21" t="s">
        <v>935</v>
      </c>
      <c r="D224" s="21" t="s">
        <v>946</v>
      </c>
      <c r="E224" s="22">
        <v>642</v>
      </c>
      <c r="F224" s="22" t="s">
        <v>51</v>
      </c>
      <c r="G224" s="21">
        <v>1</v>
      </c>
      <c r="H224" s="21">
        <v>3</v>
      </c>
      <c r="I224" s="21" t="s">
        <v>947</v>
      </c>
      <c r="J224" s="21" t="s">
        <v>54</v>
      </c>
      <c r="K224" s="21"/>
      <c r="L224" s="23" t="s">
        <v>689</v>
      </c>
      <c r="M224" s="21" t="s">
        <v>157</v>
      </c>
      <c r="N224" s="24">
        <v>5000</v>
      </c>
      <c r="O224" s="25">
        <v>1000</v>
      </c>
      <c r="P224" s="26">
        <f t="shared" si="40"/>
        <v>5000000</v>
      </c>
      <c r="Q224" s="21">
        <v>2023</v>
      </c>
      <c r="R224" s="21" t="s">
        <v>130</v>
      </c>
      <c r="S224" s="21">
        <v>2023</v>
      </c>
      <c r="T224" s="27" t="s">
        <v>130</v>
      </c>
      <c r="U224" s="28" t="s">
        <v>158</v>
      </c>
      <c r="V224" s="21">
        <v>2023</v>
      </c>
      <c r="W224" s="27" t="s">
        <v>71</v>
      </c>
      <c r="X224" s="21">
        <v>2023</v>
      </c>
      <c r="Y224" s="27" t="s">
        <v>68</v>
      </c>
      <c r="Z224" s="21">
        <v>2023</v>
      </c>
      <c r="AA224" s="28" t="s">
        <v>68</v>
      </c>
      <c r="AB224" s="21">
        <v>2024</v>
      </c>
      <c r="AC224" s="28" t="s">
        <v>68</v>
      </c>
      <c r="AD224" s="28" t="s">
        <v>101</v>
      </c>
      <c r="AE224" s="21" t="s">
        <v>171</v>
      </c>
      <c r="AF224" s="29">
        <v>1</v>
      </c>
      <c r="AG224" s="29">
        <v>348277</v>
      </c>
      <c r="AH224" s="29" t="s">
        <v>62</v>
      </c>
      <c r="AI224" s="29">
        <v>0</v>
      </c>
      <c r="AJ224" s="29">
        <v>13</v>
      </c>
      <c r="AK224" s="21" t="s">
        <v>948</v>
      </c>
      <c r="AL224" s="27" t="s">
        <v>173</v>
      </c>
      <c r="AM224" s="21" t="s">
        <v>63</v>
      </c>
      <c r="AN224" s="21" t="s">
        <v>64</v>
      </c>
      <c r="AO224" s="27"/>
    </row>
    <row r="225" spans="1:41" s="19" customFormat="1" ht="95.25" customHeight="1" x14ac:dyDescent="0.2">
      <c r="A225" s="21" t="s">
        <v>949</v>
      </c>
      <c r="B225" s="21"/>
      <c r="C225" s="21" t="s">
        <v>935</v>
      </c>
      <c r="D225" s="21" t="s">
        <v>946</v>
      </c>
      <c r="E225" s="22">
        <v>642</v>
      </c>
      <c r="F225" s="22" t="s">
        <v>51</v>
      </c>
      <c r="G225" s="21">
        <v>1</v>
      </c>
      <c r="H225" s="21">
        <v>3</v>
      </c>
      <c r="I225" s="21" t="s">
        <v>950</v>
      </c>
      <c r="J225" s="21" t="s">
        <v>54</v>
      </c>
      <c r="K225" s="21"/>
      <c r="L225" s="23" t="s">
        <v>689</v>
      </c>
      <c r="M225" s="21" t="s">
        <v>157</v>
      </c>
      <c r="N225" s="24">
        <v>20000</v>
      </c>
      <c r="O225" s="25">
        <v>10000</v>
      </c>
      <c r="P225" s="26">
        <f t="shared" si="40"/>
        <v>20000000</v>
      </c>
      <c r="Q225" s="21">
        <v>2023</v>
      </c>
      <c r="R225" s="21" t="s">
        <v>107</v>
      </c>
      <c r="S225" s="21">
        <v>2023</v>
      </c>
      <c r="T225" s="27" t="s">
        <v>115</v>
      </c>
      <c r="U225" s="28" t="s">
        <v>299</v>
      </c>
      <c r="V225" s="21">
        <v>2023</v>
      </c>
      <c r="W225" s="27" t="s">
        <v>91</v>
      </c>
      <c r="X225" s="21">
        <v>2023</v>
      </c>
      <c r="Y225" s="27" t="s">
        <v>93</v>
      </c>
      <c r="Z225" s="21">
        <v>2023</v>
      </c>
      <c r="AA225" s="28" t="s">
        <v>93</v>
      </c>
      <c r="AB225" s="21">
        <v>2024</v>
      </c>
      <c r="AC225" s="28" t="s">
        <v>93</v>
      </c>
      <c r="AD225" s="28" t="s">
        <v>94</v>
      </c>
      <c r="AE225" s="21" t="s">
        <v>219</v>
      </c>
      <c r="AF225" s="29">
        <v>1</v>
      </c>
      <c r="AG225" s="29">
        <v>348014</v>
      </c>
      <c r="AH225" s="29" t="s">
        <v>62</v>
      </c>
      <c r="AI225" s="29">
        <v>0</v>
      </c>
      <c r="AJ225" s="29">
        <v>13</v>
      </c>
      <c r="AK225" s="21" t="s">
        <v>951</v>
      </c>
      <c r="AL225" s="27" t="s">
        <v>173</v>
      </c>
      <c r="AM225" s="21" t="s">
        <v>63</v>
      </c>
      <c r="AN225" s="21" t="s">
        <v>64</v>
      </c>
      <c r="AO225" s="27"/>
    </row>
    <row r="226" spans="1:41" s="19" customFormat="1" ht="95.25" customHeight="1" x14ac:dyDescent="0.2">
      <c r="A226" s="21" t="s">
        <v>952</v>
      </c>
      <c r="B226" s="21"/>
      <c r="C226" s="21" t="s">
        <v>935</v>
      </c>
      <c r="D226" s="21" t="s">
        <v>946</v>
      </c>
      <c r="E226" s="22">
        <v>642</v>
      </c>
      <c r="F226" s="22" t="s">
        <v>51</v>
      </c>
      <c r="G226" s="21">
        <v>1</v>
      </c>
      <c r="H226" s="21">
        <v>3</v>
      </c>
      <c r="I226" s="21" t="s">
        <v>953</v>
      </c>
      <c r="J226" s="21" t="s">
        <v>54</v>
      </c>
      <c r="K226" s="21"/>
      <c r="L226" s="23" t="s">
        <v>270</v>
      </c>
      <c r="M226" s="21" t="s">
        <v>271</v>
      </c>
      <c r="N226" s="24">
        <v>30000</v>
      </c>
      <c r="O226" s="25">
        <v>27500</v>
      </c>
      <c r="P226" s="26">
        <f t="shared" si="40"/>
        <v>30000000</v>
      </c>
      <c r="Q226" s="21">
        <v>2023</v>
      </c>
      <c r="R226" s="21" t="s">
        <v>78</v>
      </c>
      <c r="S226" s="21">
        <v>2023</v>
      </c>
      <c r="T226" s="27" t="s">
        <v>78</v>
      </c>
      <c r="U226" s="28" t="s">
        <v>79</v>
      </c>
      <c r="V226" s="21">
        <v>2023</v>
      </c>
      <c r="W226" s="27" t="s">
        <v>78</v>
      </c>
      <c r="X226" s="21">
        <v>2023</v>
      </c>
      <c r="Y226" s="27" t="s">
        <v>78</v>
      </c>
      <c r="Z226" s="21">
        <v>2024</v>
      </c>
      <c r="AA226" s="28" t="s">
        <v>105</v>
      </c>
      <c r="AB226" s="21">
        <v>2025</v>
      </c>
      <c r="AC226" s="28" t="s">
        <v>105</v>
      </c>
      <c r="AD226" s="28" t="s">
        <v>954</v>
      </c>
      <c r="AE226" s="21" t="s">
        <v>219</v>
      </c>
      <c r="AF226" s="29">
        <v>1</v>
      </c>
      <c r="AG226" s="29">
        <v>348014</v>
      </c>
      <c r="AH226" s="29" t="s">
        <v>62</v>
      </c>
      <c r="AI226" s="29">
        <v>0</v>
      </c>
      <c r="AJ226" s="29">
        <v>13</v>
      </c>
      <c r="AK226" s="21" t="s">
        <v>955</v>
      </c>
      <c r="AL226" s="27" t="s">
        <v>173</v>
      </c>
      <c r="AM226" s="21" t="s">
        <v>63</v>
      </c>
      <c r="AN226" s="21" t="s">
        <v>64</v>
      </c>
      <c r="AO226" s="27" t="s">
        <v>80</v>
      </c>
    </row>
    <row r="227" spans="1:41" s="19" customFormat="1" ht="95.25" customHeight="1" x14ac:dyDescent="0.2">
      <c r="A227" s="21" t="s">
        <v>956</v>
      </c>
      <c r="B227" s="21"/>
      <c r="C227" s="21" t="s">
        <v>935</v>
      </c>
      <c r="D227" s="21" t="s">
        <v>946</v>
      </c>
      <c r="E227" s="22">
        <v>642</v>
      </c>
      <c r="F227" s="22" t="s">
        <v>51</v>
      </c>
      <c r="G227" s="21">
        <v>1</v>
      </c>
      <c r="H227" s="21">
        <v>3</v>
      </c>
      <c r="I227" s="21" t="s">
        <v>957</v>
      </c>
      <c r="J227" s="21" t="s">
        <v>54</v>
      </c>
      <c r="K227" s="21"/>
      <c r="L227" s="23">
        <v>79000000000</v>
      </c>
      <c r="M227" s="21" t="s">
        <v>958</v>
      </c>
      <c r="N227" s="24">
        <v>21000</v>
      </c>
      <c r="O227" s="25">
        <v>2000</v>
      </c>
      <c r="P227" s="26">
        <f t="shared" si="40"/>
        <v>21000000</v>
      </c>
      <c r="Q227" s="21">
        <v>2023</v>
      </c>
      <c r="R227" s="21" t="s">
        <v>68</v>
      </c>
      <c r="S227" s="21">
        <v>2023</v>
      </c>
      <c r="T227" s="27" t="s">
        <v>68</v>
      </c>
      <c r="U227" s="28" t="s">
        <v>69</v>
      </c>
      <c r="V227" s="21">
        <v>2023</v>
      </c>
      <c r="W227" s="27" t="s">
        <v>59</v>
      </c>
      <c r="X227" s="21">
        <v>2023</v>
      </c>
      <c r="Y227" s="27" t="s">
        <v>78</v>
      </c>
      <c r="Z227" s="21">
        <v>2023</v>
      </c>
      <c r="AA227" s="28" t="s">
        <v>78</v>
      </c>
      <c r="AB227" s="21">
        <v>2024</v>
      </c>
      <c r="AC227" s="28" t="s">
        <v>78</v>
      </c>
      <c r="AD227" s="28" t="s">
        <v>163</v>
      </c>
      <c r="AE227" s="21" t="s">
        <v>219</v>
      </c>
      <c r="AF227" s="29">
        <v>1</v>
      </c>
      <c r="AG227" s="29">
        <v>348014</v>
      </c>
      <c r="AH227" s="29" t="s">
        <v>62</v>
      </c>
      <c r="AI227" s="29">
        <v>0</v>
      </c>
      <c r="AJ227" s="29">
        <v>13</v>
      </c>
      <c r="AK227" s="21" t="s">
        <v>959</v>
      </c>
      <c r="AL227" s="27" t="s">
        <v>173</v>
      </c>
      <c r="AM227" s="21" t="s">
        <v>63</v>
      </c>
      <c r="AN227" s="21" t="s">
        <v>64</v>
      </c>
      <c r="AO227" s="27"/>
    </row>
    <row r="228" spans="1:41" s="19" customFormat="1" ht="95.25" customHeight="1" x14ac:dyDescent="0.2">
      <c r="A228" s="21" t="s">
        <v>960</v>
      </c>
      <c r="B228" s="21"/>
      <c r="C228" s="21" t="s">
        <v>935</v>
      </c>
      <c r="D228" s="21" t="s">
        <v>946</v>
      </c>
      <c r="E228" s="22">
        <v>642</v>
      </c>
      <c r="F228" s="22" t="s">
        <v>51</v>
      </c>
      <c r="G228" s="21">
        <v>1</v>
      </c>
      <c r="H228" s="21">
        <v>3</v>
      </c>
      <c r="I228" s="21" t="s">
        <v>961</v>
      </c>
      <c r="J228" s="21" t="s">
        <v>54</v>
      </c>
      <c r="K228" s="21"/>
      <c r="L228" s="23" t="s">
        <v>632</v>
      </c>
      <c r="M228" s="21" t="s">
        <v>286</v>
      </c>
      <c r="N228" s="24">
        <v>28809.062000000002</v>
      </c>
      <c r="O228" s="25">
        <v>0</v>
      </c>
      <c r="P228" s="26">
        <f t="shared" si="40"/>
        <v>28809062</v>
      </c>
      <c r="Q228" s="21">
        <v>2023</v>
      </c>
      <c r="R228" s="21" t="s">
        <v>68</v>
      </c>
      <c r="S228" s="21">
        <v>2023</v>
      </c>
      <c r="T228" s="27" t="s">
        <v>59</v>
      </c>
      <c r="U228" s="28" t="s">
        <v>60</v>
      </c>
      <c r="V228" s="21">
        <v>2023</v>
      </c>
      <c r="W228" s="27" t="s">
        <v>78</v>
      </c>
      <c r="X228" s="21">
        <v>2023</v>
      </c>
      <c r="Y228" s="27" t="s">
        <v>78</v>
      </c>
      <c r="Z228" s="21">
        <v>2024</v>
      </c>
      <c r="AA228" s="28" t="s">
        <v>56</v>
      </c>
      <c r="AB228" s="21">
        <v>2024</v>
      </c>
      <c r="AC228" s="28" t="s">
        <v>78</v>
      </c>
      <c r="AD228" s="28" t="s">
        <v>163</v>
      </c>
      <c r="AE228" s="21" t="s">
        <v>219</v>
      </c>
      <c r="AF228" s="29">
        <v>1</v>
      </c>
      <c r="AG228" s="29">
        <v>348014</v>
      </c>
      <c r="AH228" s="29" t="s">
        <v>62</v>
      </c>
      <c r="AI228" s="29">
        <v>0</v>
      </c>
      <c r="AJ228" s="29">
        <v>13</v>
      </c>
      <c r="AK228" s="21" t="s">
        <v>962</v>
      </c>
      <c r="AL228" s="27" t="s">
        <v>173</v>
      </c>
      <c r="AM228" s="21" t="s">
        <v>63</v>
      </c>
      <c r="AN228" s="21" t="s">
        <v>64</v>
      </c>
      <c r="AO228" s="27"/>
    </row>
    <row r="229" spans="1:41" s="19" customFormat="1" ht="82.5" customHeight="1" x14ac:dyDescent="0.2">
      <c r="A229" s="21" t="s">
        <v>963</v>
      </c>
      <c r="B229" s="21"/>
      <c r="C229" s="21" t="s">
        <v>935</v>
      </c>
      <c r="D229" s="21" t="s">
        <v>946</v>
      </c>
      <c r="E229" s="22">
        <v>642</v>
      </c>
      <c r="F229" s="22" t="s">
        <v>51</v>
      </c>
      <c r="G229" s="21">
        <v>1</v>
      </c>
      <c r="H229" s="21">
        <v>3</v>
      </c>
      <c r="I229" s="21" t="s">
        <v>964</v>
      </c>
      <c r="J229" s="21" t="s">
        <v>54</v>
      </c>
      <c r="K229" s="21"/>
      <c r="L229" s="23" t="s">
        <v>632</v>
      </c>
      <c r="M229" s="21" t="s">
        <v>286</v>
      </c>
      <c r="N229" s="24">
        <v>34760.499790000002</v>
      </c>
      <c r="O229" s="25">
        <v>0</v>
      </c>
      <c r="P229" s="26">
        <f t="shared" si="40"/>
        <v>34760499.789999999</v>
      </c>
      <c r="Q229" s="21">
        <v>2023</v>
      </c>
      <c r="R229" s="21" t="s">
        <v>68</v>
      </c>
      <c r="S229" s="21">
        <v>2023</v>
      </c>
      <c r="T229" s="27" t="s">
        <v>59</v>
      </c>
      <c r="U229" s="28" t="s">
        <v>60</v>
      </c>
      <c r="V229" s="21">
        <v>2023</v>
      </c>
      <c r="W229" s="27" t="s">
        <v>78</v>
      </c>
      <c r="X229" s="21">
        <v>2023</v>
      </c>
      <c r="Y229" s="27" t="s">
        <v>78</v>
      </c>
      <c r="Z229" s="21">
        <v>2024</v>
      </c>
      <c r="AA229" s="28" t="s">
        <v>56</v>
      </c>
      <c r="AB229" s="21">
        <v>2025</v>
      </c>
      <c r="AC229" s="28" t="s">
        <v>56</v>
      </c>
      <c r="AD229" s="28" t="s">
        <v>201</v>
      </c>
      <c r="AE229" s="21" t="s">
        <v>219</v>
      </c>
      <c r="AF229" s="29">
        <v>1</v>
      </c>
      <c r="AG229" s="29">
        <v>348014</v>
      </c>
      <c r="AH229" s="29" t="s">
        <v>62</v>
      </c>
      <c r="AI229" s="29">
        <v>0</v>
      </c>
      <c r="AJ229" s="29">
        <v>13</v>
      </c>
      <c r="AK229" s="21" t="s">
        <v>965</v>
      </c>
      <c r="AL229" s="27" t="s">
        <v>173</v>
      </c>
      <c r="AM229" s="21" t="s">
        <v>63</v>
      </c>
      <c r="AN229" s="21" t="s">
        <v>64</v>
      </c>
      <c r="AO229" s="27"/>
    </row>
    <row r="230" spans="1:41" s="19" customFormat="1" ht="72.75" customHeight="1" x14ac:dyDescent="0.2">
      <c r="A230" s="21" t="s">
        <v>966</v>
      </c>
      <c r="B230" s="21"/>
      <c r="C230" s="21" t="s">
        <v>935</v>
      </c>
      <c r="D230" s="21" t="s">
        <v>946</v>
      </c>
      <c r="E230" s="22">
        <v>642</v>
      </c>
      <c r="F230" s="22" t="s">
        <v>51</v>
      </c>
      <c r="G230" s="21">
        <v>1</v>
      </c>
      <c r="H230" s="21">
        <v>3</v>
      </c>
      <c r="I230" s="21" t="s">
        <v>967</v>
      </c>
      <c r="J230" s="21" t="s">
        <v>54</v>
      </c>
      <c r="K230" s="21"/>
      <c r="L230" s="23" t="s">
        <v>632</v>
      </c>
      <c r="M230" s="21" t="s">
        <v>286</v>
      </c>
      <c r="N230" s="24">
        <v>8521.0550000000003</v>
      </c>
      <c r="O230" s="25">
        <v>0</v>
      </c>
      <c r="P230" s="26">
        <f t="shared" si="40"/>
        <v>8521055</v>
      </c>
      <c r="Q230" s="21">
        <v>2023</v>
      </c>
      <c r="R230" s="21" t="s">
        <v>124</v>
      </c>
      <c r="S230" s="21">
        <v>2023</v>
      </c>
      <c r="T230" s="27" t="s">
        <v>124</v>
      </c>
      <c r="U230" s="28" t="s">
        <v>129</v>
      </c>
      <c r="V230" s="21">
        <v>2023</v>
      </c>
      <c r="W230" s="27" t="s">
        <v>130</v>
      </c>
      <c r="X230" s="21">
        <v>2023</v>
      </c>
      <c r="Y230" s="27" t="s">
        <v>71</v>
      </c>
      <c r="Z230" s="21">
        <v>2023</v>
      </c>
      <c r="AA230" s="28" t="s">
        <v>71</v>
      </c>
      <c r="AB230" s="21">
        <v>2024</v>
      </c>
      <c r="AC230" s="28" t="s">
        <v>130</v>
      </c>
      <c r="AD230" s="28" t="s">
        <v>170</v>
      </c>
      <c r="AE230" s="21" t="s">
        <v>171</v>
      </c>
      <c r="AF230" s="29">
        <v>1</v>
      </c>
      <c r="AG230" s="29">
        <v>348277</v>
      </c>
      <c r="AH230" s="29" t="s">
        <v>62</v>
      </c>
      <c r="AI230" s="29">
        <v>0</v>
      </c>
      <c r="AJ230" s="29">
        <v>13</v>
      </c>
      <c r="AK230" s="21" t="s">
        <v>968</v>
      </c>
      <c r="AL230" s="27" t="s">
        <v>173</v>
      </c>
      <c r="AM230" s="21" t="s">
        <v>63</v>
      </c>
      <c r="AN230" s="21" t="s">
        <v>64</v>
      </c>
      <c r="AO230" s="27"/>
    </row>
    <row r="231" spans="1:41" s="19" customFormat="1" ht="65.25" customHeight="1" x14ac:dyDescent="0.2">
      <c r="A231" s="21" t="s">
        <v>969</v>
      </c>
      <c r="B231" s="21"/>
      <c r="C231" s="21" t="s">
        <v>935</v>
      </c>
      <c r="D231" s="21" t="s">
        <v>946</v>
      </c>
      <c r="E231" s="22">
        <v>168</v>
      </c>
      <c r="F231" s="22" t="s">
        <v>970</v>
      </c>
      <c r="G231" s="21">
        <v>1</v>
      </c>
      <c r="H231" s="21">
        <v>3</v>
      </c>
      <c r="I231" s="21" t="s">
        <v>971</v>
      </c>
      <c r="J231" s="21" t="s">
        <v>54</v>
      </c>
      <c r="K231" s="21"/>
      <c r="L231" s="23" t="s">
        <v>632</v>
      </c>
      <c r="M231" s="21" t="s">
        <v>286</v>
      </c>
      <c r="N231" s="24">
        <v>19000</v>
      </c>
      <c r="O231" s="25">
        <v>15000</v>
      </c>
      <c r="P231" s="26">
        <f t="shared" si="40"/>
        <v>19000000</v>
      </c>
      <c r="Q231" s="21">
        <v>2023</v>
      </c>
      <c r="R231" s="21" t="s">
        <v>56</v>
      </c>
      <c r="S231" s="21">
        <v>2023</v>
      </c>
      <c r="T231" s="27" t="s">
        <v>105</v>
      </c>
      <c r="U231" s="28" t="s">
        <v>106</v>
      </c>
      <c r="V231" s="21">
        <v>2023</v>
      </c>
      <c r="W231" s="27" t="s">
        <v>105</v>
      </c>
      <c r="X231" s="21">
        <v>2023</v>
      </c>
      <c r="Y231" s="27" t="s">
        <v>107</v>
      </c>
      <c r="Z231" s="21">
        <v>2023</v>
      </c>
      <c r="AA231" s="28" t="s">
        <v>107</v>
      </c>
      <c r="AB231" s="21">
        <v>2024</v>
      </c>
      <c r="AC231" s="28" t="s">
        <v>107</v>
      </c>
      <c r="AD231" s="28" t="s">
        <v>108</v>
      </c>
      <c r="AE231" s="21" t="s">
        <v>61</v>
      </c>
      <c r="AF231" s="29">
        <v>0</v>
      </c>
      <c r="AG231" s="29">
        <v>348346</v>
      </c>
      <c r="AH231" s="29" t="s">
        <v>62</v>
      </c>
      <c r="AI231" s="29">
        <v>0</v>
      </c>
      <c r="AJ231" s="29">
        <v>0</v>
      </c>
      <c r="AK231" s="21" t="s">
        <v>972</v>
      </c>
      <c r="AL231" s="27"/>
      <c r="AM231" s="21" t="s">
        <v>63</v>
      </c>
      <c r="AN231" s="21" t="s">
        <v>64</v>
      </c>
      <c r="AO231" s="27" t="s">
        <v>80</v>
      </c>
    </row>
    <row r="232" spans="1:41" s="19" customFormat="1" ht="81.75" customHeight="1" x14ac:dyDescent="0.2">
      <c r="A232" s="21" t="s">
        <v>973</v>
      </c>
      <c r="B232" s="21"/>
      <c r="C232" s="21" t="s">
        <v>935</v>
      </c>
      <c r="D232" s="21" t="s">
        <v>946</v>
      </c>
      <c r="E232" s="22" t="s">
        <v>268</v>
      </c>
      <c r="F232" s="22" t="s">
        <v>51</v>
      </c>
      <c r="G232" s="21">
        <v>1</v>
      </c>
      <c r="H232" s="21">
        <v>3</v>
      </c>
      <c r="I232" s="21" t="s">
        <v>974</v>
      </c>
      <c r="J232" s="21" t="s">
        <v>54</v>
      </c>
      <c r="K232" s="21"/>
      <c r="L232" s="23" t="s">
        <v>689</v>
      </c>
      <c r="M232" s="21" t="s">
        <v>157</v>
      </c>
      <c r="N232" s="24">
        <v>1350</v>
      </c>
      <c r="O232" s="25">
        <v>1350</v>
      </c>
      <c r="P232" s="26">
        <f t="shared" si="40"/>
        <v>1350000</v>
      </c>
      <c r="Q232" s="21">
        <v>2023</v>
      </c>
      <c r="R232" s="21" t="s">
        <v>107</v>
      </c>
      <c r="S232" s="21">
        <v>2023</v>
      </c>
      <c r="T232" s="27" t="s">
        <v>107</v>
      </c>
      <c r="U232" s="28" t="s">
        <v>106</v>
      </c>
      <c r="V232" s="21">
        <v>2023</v>
      </c>
      <c r="W232" s="27" t="s">
        <v>115</v>
      </c>
      <c r="X232" s="21">
        <v>2023</v>
      </c>
      <c r="Y232" s="27" t="s">
        <v>91</v>
      </c>
      <c r="Z232" s="21">
        <v>2023</v>
      </c>
      <c r="AA232" s="28" t="s">
        <v>91</v>
      </c>
      <c r="AB232" s="21">
        <v>2024</v>
      </c>
      <c r="AC232" s="28" t="s">
        <v>91</v>
      </c>
      <c r="AD232" s="28" t="s">
        <v>225</v>
      </c>
      <c r="AE232" s="21" t="s">
        <v>61</v>
      </c>
      <c r="AF232" s="29">
        <v>0</v>
      </c>
      <c r="AG232" s="29">
        <v>348346</v>
      </c>
      <c r="AH232" s="29" t="s">
        <v>62</v>
      </c>
      <c r="AI232" s="29">
        <v>0</v>
      </c>
      <c r="AJ232" s="29">
        <v>13</v>
      </c>
      <c r="AK232" s="21" t="s">
        <v>975</v>
      </c>
      <c r="AL232" s="27"/>
      <c r="AM232" s="21" t="s">
        <v>63</v>
      </c>
      <c r="AN232" s="21" t="s">
        <v>64</v>
      </c>
      <c r="AO232" s="27"/>
    </row>
    <row r="233" spans="1:41" s="19" customFormat="1" ht="74.25" customHeight="1" x14ac:dyDescent="0.2">
      <c r="A233" s="21" t="s">
        <v>976</v>
      </c>
      <c r="B233" s="21"/>
      <c r="C233" s="21" t="s">
        <v>977</v>
      </c>
      <c r="D233" s="21" t="s">
        <v>978</v>
      </c>
      <c r="E233" s="22">
        <v>168</v>
      </c>
      <c r="F233" s="22" t="s">
        <v>970</v>
      </c>
      <c r="G233" s="21">
        <v>110</v>
      </c>
      <c r="H233" s="21">
        <v>1</v>
      </c>
      <c r="I233" s="21" t="s">
        <v>979</v>
      </c>
      <c r="J233" s="21" t="s">
        <v>54</v>
      </c>
      <c r="K233" s="21"/>
      <c r="L233" s="23" t="s">
        <v>349</v>
      </c>
      <c r="M233" s="21" t="s">
        <v>648</v>
      </c>
      <c r="N233" s="24">
        <v>7287</v>
      </c>
      <c r="O233" s="25">
        <v>7287</v>
      </c>
      <c r="P233" s="26">
        <f t="shared" si="40"/>
        <v>7287000</v>
      </c>
      <c r="Q233" s="21">
        <v>2023</v>
      </c>
      <c r="R233" s="21" t="s">
        <v>124</v>
      </c>
      <c r="S233" s="21">
        <v>2023</v>
      </c>
      <c r="T233" s="27" t="s">
        <v>124</v>
      </c>
      <c r="U233" s="28" t="s">
        <v>129</v>
      </c>
      <c r="V233" s="21">
        <v>2023</v>
      </c>
      <c r="W233" s="27" t="s">
        <v>124</v>
      </c>
      <c r="X233" s="21">
        <v>2023</v>
      </c>
      <c r="Y233" s="27" t="s">
        <v>124</v>
      </c>
      <c r="Z233" s="21">
        <v>2023</v>
      </c>
      <c r="AA233" s="28" t="s">
        <v>124</v>
      </c>
      <c r="AB233" s="21">
        <v>2023</v>
      </c>
      <c r="AC233" s="28" t="s">
        <v>78</v>
      </c>
      <c r="AD233" s="28" t="s">
        <v>79</v>
      </c>
      <c r="AE233" s="21" t="s">
        <v>61</v>
      </c>
      <c r="AF233" s="29">
        <v>0</v>
      </c>
      <c r="AG233" s="29">
        <v>348346</v>
      </c>
      <c r="AH233" s="29" t="s">
        <v>62</v>
      </c>
      <c r="AI233" s="29">
        <v>0</v>
      </c>
      <c r="AJ233" s="29">
        <v>12</v>
      </c>
      <c r="AK233" s="21"/>
      <c r="AL233" s="27"/>
      <c r="AM233" s="21" t="s">
        <v>63</v>
      </c>
      <c r="AN233" s="21" t="s">
        <v>64</v>
      </c>
      <c r="AO233" s="27"/>
    </row>
    <row r="234" spans="1:41" s="19" customFormat="1" ht="63.75" customHeight="1" x14ac:dyDescent="0.2">
      <c r="A234" s="21" t="s">
        <v>980</v>
      </c>
      <c r="B234" s="21"/>
      <c r="C234" s="21" t="s">
        <v>977</v>
      </c>
      <c r="D234" s="21" t="s">
        <v>978</v>
      </c>
      <c r="E234" s="22">
        <v>168</v>
      </c>
      <c r="F234" s="22" t="s">
        <v>970</v>
      </c>
      <c r="G234" s="21">
        <v>11177</v>
      </c>
      <c r="H234" s="21">
        <v>1</v>
      </c>
      <c r="I234" s="21" t="s">
        <v>981</v>
      </c>
      <c r="J234" s="21" t="s">
        <v>54</v>
      </c>
      <c r="K234" s="21"/>
      <c r="L234" s="23">
        <v>14000000000</v>
      </c>
      <c r="M234" s="21" t="s">
        <v>982</v>
      </c>
      <c r="N234" s="24">
        <v>95000</v>
      </c>
      <c r="O234" s="25">
        <v>95000</v>
      </c>
      <c r="P234" s="26">
        <f t="shared" si="40"/>
        <v>95000000</v>
      </c>
      <c r="Q234" s="21">
        <v>2023</v>
      </c>
      <c r="R234" s="21" t="s">
        <v>78</v>
      </c>
      <c r="S234" s="21">
        <v>2023</v>
      </c>
      <c r="T234" s="27" t="s">
        <v>78</v>
      </c>
      <c r="U234" s="28" t="s">
        <v>79</v>
      </c>
      <c r="V234" s="21">
        <v>2023</v>
      </c>
      <c r="W234" s="27" t="s">
        <v>78</v>
      </c>
      <c r="X234" s="21">
        <v>2023</v>
      </c>
      <c r="Y234" s="27" t="s">
        <v>78</v>
      </c>
      <c r="Z234" s="21">
        <v>2024</v>
      </c>
      <c r="AA234" s="28" t="s">
        <v>56</v>
      </c>
      <c r="AB234" s="21">
        <v>2024</v>
      </c>
      <c r="AC234" s="28" t="s">
        <v>78</v>
      </c>
      <c r="AD234" s="28" t="s">
        <v>163</v>
      </c>
      <c r="AE234" s="21" t="s">
        <v>61</v>
      </c>
      <c r="AF234" s="29">
        <v>0</v>
      </c>
      <c r="AG234" s="29">
        <v>348346</v>
      </c>
      <c r="AH234" s="29" t="s">
        <v>62</v>
      </c>
      <c r="AI234" s="29">
        <v>0</v>
      </c>
      <c r="AJ234" s="29">
        <v>12</v>
      </c>
      <c r="AK234" s="21" t="s">
        <v>983</v>
      </c>
      <c r="AL234" s="27"/>
      <c r="AM234" s="21" t="s">
        <v>63</v>
      </c>
      <c r="AN234" s="21" t="s">
        <v>64</v>
      </c>
      <c r="AO234" s="27"/>
    </row>
    <row r="235" spans="1:41" s="19" customFormat="1" ht="72" customHeight="1" x14ac:dyDescent="0.2">
      <c r="A235" s="21" t="s">
        <v>984</v>
      </c>
      <c r="B235" s="21"/>
      <c r="C235" s="21" t="s">
        <v>609</v>
      </c>
      <c r="D235" s="21" t="s">
        <v>985</v>
      </c>
      <c r="E235" s="21">
        <v>642</v>
      </c>
      <c r="F235" s="22" t="s">
        <v>51</v>
      </c>
      <c r="G235" s="21">
        <v>1</v>
      </c>
      <c r="H235" s="21">
        <v>2</v>
      </c>
      <c r="I235" s="13" t="s">
        <v>986</v>
      </c>
      <c r="J235" s="21" t="s">
        <v>54</v>
      </c>
      <c r="K235" s="21"/>
      <c r="L235" s="23" t="s">
        <v>689</v>
      </c>
      <c r="M235" s="21" t="s">
        <v>157</v>
      </c>
      <c r="N235" s="24">
        <v>540</v>
      </c>
      <c r="O235" s="25">
        <v>180</v>
      </c>
      <c r="P235" s="26">
        <f t="shared" si="40"/>
        <v>540000</v>
      </c>
      <c r="Q235" s="21">
        <v>2023</v>
      </c>
      <c r="R235" s="21" t="s">
        <v>124</v>
      </c>
      <c r="S235" s="21">
        <v>2023</v>
      </c>
      <c r="T235" s="27" t="s">
        <v>130</v>
      </c>
      <c r="U235" s="28" t="s">
        <v>987</v>
      </c>
      <c r="V235" s="21">
        <v>2023</v>
      </c>
      <c r="W235" s="27" t="s">
        <v>130</v>
      </c>
      <c r="X235" s="21">
        <v>2023</v>
      </c>
      <c r="Y235" s="27" t="s">
        <v>71</v>
      </c>
      <c r="Z235" s="21">
        <v>2023</v>
      </c>
      <c r="AA235" s="27" t="s">
        <v>71</v>
      </c>
      <c r="AB235" s="28">
        <v>2024</v>
      </c>
      <c r="AC235" s="27" t="s">
        <v>71</v>
      </c>
      <c r="AD235" s="28" t="s">
        <v>988</v>
      </c>
      <c r="AE235" s="21" t="s">
        <v>61</v>
      </c>
      <c r="AF235" s="29">
        <v>0</v>
      </c>
      <c r="AG235" s="29">
        <v>348346</v>
      </c>
      <c r="AH235" s="29" t="s">
        <v>62</v>
      </c>
      <c r="AI235" s="29">
        <v>0</v>
      </c>
      <c r="AJ235" s="29">
        <v>0</v>
      </c>
      <c r="AK235" s="21" t="s">
        <v>989</v>
      </c>
      <c r="AL235" s="27"/>
      <c r="AM235" s="21" t="s">
        <v>63</v>
      </c>
      <c r="AN235" s="21" t="s">
        <v>64</v>
      </c>
      <c r="AO235" s="27" t="s">
        <v>990</v>
      </c>
    </row>
    <row r="236" spans="1:41" s="19" customFormat="1" ht="71.45" customHeight="1" x14ac:dyDescent="0.2">
      <c r="A236" s="21" t="s">
        <v>991</v>
      </c>
      <c r="B236" s="21"/>
      <c r="C236" s="21" t="s">
        <v>992</v>
      </c>
      <c r="D236" s="21" t="s">
        <v>993</v>
      </c>
      <c r="E236" s="21">
        <v>642</v>
      </c>
      <c r="F236" s="22" t="s">
        <v>51</v>
      </c>
      <c r="G236" s="21">
        <v>1</v>
      </c>
      <c r="H236" s="21">
        <v>3</v>
      </c>
      <c r="I236" s="13" t="s">
        <v>994</v>
      </c>
      <c r="J236" s="21" t="s">
        <v>54</v>
      </c>
      <c r="K236" s="21"/>
      <c r="L236" s="23" t="s">
        <v>689</v>
      </c>
      <c r="M236" s="21" t="s">
        <v>157</v>
      </c>
      <c r="N236" s="24">
        <v>119</v>
      </c>
      <c r="O236" s="25">
        <v>29.75</v>
      </c>
      <c r="P236" s="26">
        <f t="shared" si="40"/>
        <v>119000</v>
      </c>
      <c r="Q236" s="21">
        <v>2023</v>
      </c>
      <c r="R236" s="21" t="s">
        <v>130</v>
      </c>
      <c r="S236" s="21">
        <v>2023</v>
      </c>
      <c r="T236" s="27" t="s">
        <v>130</v>
      </c>
      <c r="U236" s="28" t="s">
        <v>158</v>
      </c>
      <c r="V236" s="21">
        <v>2023</v>
      </c>
      <c r="W236" s="27" t="s">
        <v>71</v>
      </c>
      <c r="X236" s="21">
        <v>2023</v>
      </c>
      <c r="Y236" s="27" t="s">
        <v>68</v>
      </c>
      <c r="Z236" s="21">
        <v>2023</v>
      </c>
      <c r="AA236" s="27" t="s">
        <v>68</v>
      </c>
      <c r="AB236" s="28">
        <v>2024</v>
      </c>
      <c r="AC236" s="27" t="s">
        <v>68</v>
      </c>
      <c r="AD236" s="28" t="s">
        <v>101</v>
      </c>
      <c r="AE236" s="21" t="s">
        <v>171</v>
      </c>
      <c r="AF236" s="29">
        <v>1</v>
      </c>
      <c r="AG236" s="29">
        <v>348277</v>
      </c>
      <c r="AH236" s="29" t="s">
        <v>62</v>
      </c>
      <c r="AI236" s="29">
        <v>0</v>
      </c>
      <c r="AJ236" s="29">
        <v>0</v>
      </c>
      <c r="AK236" s="21" t="s">
        <v>995</v>
      </c>
      <c r="AL236" s="27" t="s">
        <v>173</v>
      </c>
      <c r="AM236" s="21" t="s">
        <v>63</v>
      </c>
      <c r="AN236" s="21" t="s">
        <v>64</v>
      </c>
      <c r="AO236" s="27" t="s">
        <v>996</v>
      </c>
    </row>
    <row r="237" spans="1:41" s="19" customFormat="1" ht="65.45" customHeight="1" x14ac:dyDescent="0.2">
      <c r="A237" s="21" t="s">
        <v>997</v>
      </c>
      <c r="B237" s="21"/>
      <c r="C237" s="21" t="s">
        <v>998</v>
      </c>
      <c r="D237" s="21" t="s">
        <v>999</v>
      </c>
      <c r="E237" s="21">
        <v>642</v>
      </c>
      <c r="F237" s="22" t="s">
        <v>51</v>
      </c>
      <c r="G237" s="21">
        <v>1</v>
      </c>
      <c r="H237" s="21">
        <v>3</v>
      </c>
      <c r="I237" s="13" t="s">
        <v>1000</v>
      </c>
      <c r="J237" s="21" t="s">
        <v>54</v>
      </c>
      <c r="K237" s="21"/>
      <c r="L237" s="23" t="s">
        <v>689</v>
      </c>
      <c r="M237" s="21" t="s">
        <v>157</v>
      </c>
      <c r="N237" s="24">
        <v>395.1</v>
      </c>
      <c r="O237" s="25">
        <v>263.39999999999998</v>
      </c>
      <c r="P237" s="26">
        <f t="shared" si="40"/>
        <v>395100</v>
      </c>
      <c r="Q237" s="21">
        <v>2023</v>
      </c>
      <c r="R237" s="21" t="s">
        <v>105</v>
      </c>
      <c r="S237" s="21">
        <v>2023</v>
      </c>
      <c r="T237" s="27" t="s">
        <v>107</v>
      </c>
      <c r="U237" s="28" t="s">
        <v>879</v>
      </c>
      <c r="V237" s="21">
        <v>2023</v>
      </c>
      <c r="W237" s="27" t="s">
        <v>115</v>
      </c>
      <c r="X237" s="21">
        <v>2023</v>
      </c>
      <c r="Y237" s="27" t="s">
        <v>115</v>
      </c>
      <c r="Z237" s="21">
        <v>2023</v>
      </c>
      <c r="AA237" s="27" t="s">
        <v>91</v>
      </c>
      <c r="AB237" s="28">
        <v>2024</v>
      </c>
      <c r="AC237" s="27" t="s">
        <v>91</v>
      </c>
      <c r="AD237" s="28" t="s">
        <v>1001</v>
      </c>
      <c r="AE237" s="21" t="s">
        <v>171</v>
      </c>
      <c r="AF237" s="29">
        <v>1</v>
      </c>
      <c r="AG237" s="29">
        <v>200611</v>
      </c>
      <c r="AH237" s="29" t="s">
        <v>62</v>
      </c>
      <c r="AI237" s="29">
        <v>1</v>
      </c>
      <c r="AJ237" s="29">
        <v>0</v>
      </c>
      <c r="AK237" s="21" t="s">
        <v>1002</v>
      </c>
      <c r="AL237" s="27" t="s">
        <v>173</v>
      </c>
      <c r="AM237" s="21" t="s">
        <v>63</v>
      </c>
      <c r="AN237" s="21" t="s">
        <v>64</v>
      </c>
      <c r="AO237" s="27"/>
    </row>
    <row r="238" spans="1:41" s="19" customFormat="1" ht="65.45" customHeight="1" x14ac:dyDescent="0.2">
      <c r="A238" s="21" t="s">
        <v>1003</v>
      </c>
      <c r="B238" s="21"/>
      <c r="C238" s="21" t="s">
        <v>998</v>
      </c>
      <c r="D238" s="21" t="s">
        <v>1004</v>
      </c>
      <c r="E238" s="21">
        <v>642</v>
      </c>
      <c r="F238" s="22" t="s">
        <v>51</v>
      </c>
      <c r="G238" s="21">
        <v>1</v>
      </c>
      <c r="H238" s="21">
        <v>3</v>
      </c>
      <c r="I238" s="13" t="s">
        <v>1005</v>
      </c>
      <c r="J238" s="21" t="s">
        <v>54</v>
      </c>
      <c r="K238" s="21"/>
      <c r="L238" s="23" t="s">
        <v>689</v>
      </c>
      <c r="M238" s="21" t="s">
        <v>157</v>
      </c>
      <c r="N238" s="24">
        <v>466.97</v>
      </c>
      <c r="O238" s="25">
        <v>233.48500000000001</v>
      </c>
      <c r="P238" s="26">
        <f t="shared" si="40"/>
        <v>466970</v>
      </c>
      <c r="Q238" s="21">
        <v>2023</v>
      </c>
      <c r="R238" s="21" t="s">
        <v>115</v>
      </c>
      <c r="S238" s="21">
        <v>2023</v>
      </c>
      <c r="T238" s="27" t="s">
        <v>91</v>
      </c>
      <c r="U238" s="28" t="s">
        <v>751</v>
      </c>
      <c r="V238" s="21">
        <v>2023</v>
      </c>
      <c r="W238" s="27" t="s">
        <v>93</v>
      </c>
      <c r="X238" s="21">
        <v>2023</v>
      </c>
      <c r="Y238" s="27" t="s">
        <v>93</v>
      </c>
      <c r="Z238" s="21">
        <v>2023</v>
      </c>
      <c r="AA238" s="27" t="s">
        <v>124</v>
      </c>
      <c r="AB238" s="28" t="s">
        <v>70</v>
      </c>
      <c r="AC238" s="27" t="s">
        <v>124</v>
      </c>
      <c r="AD238" s="28" t="s">
        <v>1006</v>
      </c>
      <c r="AE238" s="21" t="s">
        <v>171</v>
      </c>
      <c r="AF238" s="29">
        <v>1</v>
      </c>
      <c r="AG238" s="29">
        <v>200611</v>
      </c>
      <c r="AH238" s="29" t="s">
        <v>62</v>
      </c>
      <c r="AI238" s="29">
        <v>1</v>
      </c>
      <c r="AJ238" s="29">
        <v>0</v>
      </c>
      <c r="AK238" s="21" t="s">
        <v>1007</v>
      </c>
      <c r="AL238" s="27" t="s">
        <v>173</v>
      </c>
      <c r="AM238" s="21" t="s">
        <v>63</v>
      </c>
      <c r="AN238" s="21" t="s">
        <v>64</v>
      </c>
      <c r="AO238" s="27"/>
    </row>
    <row r="239" spans="1:41" s="19" customFormat="1" ht="65.45" customHeight="1" x14ac:dyDescent="0.2">
      <c r="A239" s="21" t="s">
        <v>1008</v>
      </c>
      <c r="B239" s="21"/>
      <c r="C239" s="21" t="s">
        <v>998</v>
      </c>
      <c r="D239" s="21" t="s">
        <v>999</v>
      </c>
      <c r="E239" s="21">
        <v>642</v>
      </c>
      <c r="F239" s="22" t="s">
        <v>51</v>
      </c>
      <c r="G239" s="21">
        <v>1</v>
      </c>
      <c r="H239" s="21">
        <v>3</v>
      </c>
      <c r="I239" s="13" t="s">
        <v>1009</v>
      </c>
      <c r="J239" s="21" t="s">
        <v>54</v>
      </c>
      <c r="K239" s="21"/>
      <c r="L239" s="23">
        <v>67000000000</v>
      </c>
      <c r="M239" s="21" t="s">
        <v>939</v>
      </c>
      <c r="N239" s="24">
        <v>490.83</v>
      </c>
      <c r="O239" s="25">
        <v>0</v>
      </c>
      <c r="P239" s="26">
        <f t="shared" si="40"/>
        <v>490830</v>
      </c>
      <c r="Q239" s="21">
        <v>2023</v>
      </c>
      <c r="R239" s="21" t="s">
        <v>68</v>
      </c>
      <c r="S239" s="21">
        <v>2023</v>
      </c>
      <c r="T239" s="27" t="s">
        <v>59</v>
      </c>
      <c r="U239" s="28" t="s">
        <v>1010</v>
      </c>
      <c r="V239" s="21">
        <v>2023</v>
      </c>
      <c r="W239" s="27" t="s">
        <v>78</v>
      </c>
      <c r="X239" s="21">
        <v>2023</v>
      </c>
      <c r="Y239" s="27" t="s">
        <v>78</v>
      </c>
      <c r="Z239" s="21" t="s">
        <v>70</v>
      </c>
      <c r="AA239" s="27" t="s">
        <v>56</v>
      </c>
      <c r="AB239" s="28">
        <v>2024</v>
      </c>
      <c r="AC239" s="27" t="s">
        <v>56</v>
      </c>
      <c r="AD239" s="28" t="s">
        <v>1011</v>
      </c>
      <c r="AE239" s="21" t="s">
        <v>171</v>
      </c>
      <c r="AF239" s="29">
        <v>1</v>
      </c>
      <c r="AG239" s="29">
        <v>200611</v>
      </c>
      <c r="AH239" s="29" t="s">
        <v>62</v>
      </c>
      <c r="AI239" s="29">
        <v>1</v>
      </c>
      <c r="AJ239" s="29">
        <v>0</v>
      </c>
      <c r="AK239" s="21" t="s">
        <v>1012</v>
      </c>
      <c r="AL239" s="27" t="s">
        <v>173</v>
      </c>
      <c r="AM239" s="21" t="s">
        <v>63</v>
      </c>
      <c r="AN239" s="21" t="s">
        <v>64</v>
      </c>
      <c r="AO239" s="27"/>
    </row>
    <row r="240" spans="1:41" s="19" customFormat="1" ht="65.45" customHeight="1" x14ac:dyDescent="0.2">
      <c r="A240" s="21" t="s">
        <v>1013</v>
      </c>
      <c r="B240" s="21"/>
      <c r="C240" s="21" t="s">
        <v>787</v>
      </c>
      <c r="D240" s="21" t="s">
        <v>50</v>
      </c>
      <c r="E240" s="21">
        <v>642</v>
      </c>
      <c r="F240" s="22" t="s">
        <v>51</v>
      </c>
      <c r="G240" s="21">
        <v>1</v>
      </c>
      <c r="H240" s="21">
        <v>3</v>
      </c>
      <c r="I240" s="13" t="s">
        <v>1014</v>
      </c>
      <c r="J240" s="21" t="s">
        <v>54</v>
      </c>
      <c r="K240" s="21"/>
      <c r="L240" s="23" t="s">
        <v>689</v>
      </c>
      <c r="M240" s="21" t="s">
        <v>157</v>
      </c>
      <c r="N240" s="24">
        <v>2480.5</v>
      </c>
      <c r="O240" s="25">
        <v>1653.7</v>
      </c>
      <c r="P240" s="26">
        <f t="shared" si="40"/>
        <v>2480500</v>
      </c>
      <c r="Q240" s="21">
        <v>2023</v>
      </c>
      <c r="R240" s="21" t="s">
        <v>107</v>
      </c>
      <c r="S240" s="21">
        <v>2023</v>
      </c>
      <c r="T240" s="27" t="s">
        <v>115</v>
      </c>
      <c r="U240" s="28" t="s">
        <v>755</v>
      </c>
      <c r="V240" s="21">
        <v>2023</v>
      </c>
      <c r="W240" s="27" t="s">
        <v>91</v>
      </c>
      <c r="X240" s="21">
        <v>2023</v>
      </c>
      <c r="Y240" s="27" t="s">
        <v>91</v>
      </c>
      <c r="Z240" s="21">
        <v>2023</v>
      </c>
      <c r="AA240" s="27" t="s">
        <v>91</v>
      </c>
      <c r="AB240" s="28">
        <v>2024</v>
      </c>
      <c r="AC240" s="27" t="s">
        <v>115</v>
      </c>
      <c r="AD240" s="28" t="s">
        <v>1015</v>
      </c>
      <c r="AE240" s="21" t="s">
        <v>61</v>
      </c>
      <c r="AF240" s="29">
        <v>0</v>
      </c>
      <c r="AG240" s="29">
        <v>348346</v>
      </c>
      <c r="AH240" s="29" t="s">
        <v>62</v>
      </c>
      <c r="AI240" s="29">
        <v>0</v>
      </c>
      <c r="AJ240" s="29">
        <v>11</v>
      </c>
      <c r="AK240" s="21" t="s">
        <v>1016</v>
      </c>
      <c r="AL240" s="27"/>
      <c r="AM240" s="21" t="s">
        <v>63</v>
      </c>
      <c r="AN240" s="21" t="s">
        <v>64</v>
      </c>
      <c r="AO240" s="27" t="s">
        <v>221</v>
      </c>
    </row>
    <row r="241" spans="1:41" s="19" customFormat="1" ht="65.45" customHeight="1" x14ac:dyDescent="0.2">
      <c r="A241" s="21" t="s">
        <v>1017</v>
      </c>
      <c r="B241" s="21"/>
      <c r="C241" s="21" t="s">
        <v>1018</v>
      </c>
      <c r="D241" s="21" t="s">
        <v>1019</v>
      </c>
      <c r="E241" s="21">
        <v>642</v>
      </c>
      <c r="F241" s="22" t="s">
        <v>51</v>
      </c>
      <c r="G241" s="21">
        <v>1</v>
      </c>
      <c r="H241" s="21">
        <v>3</v>
      </c>
      <c r="I241" s="13" t="s">
        <v>1020</v>
      </c>
      <c r="J241" s="21" t="s">
        <v>54</v>
      </c>
      <c r="K241" s="21"/>
      <c r="L241" s="23" t="s">
        <v>689</v>
      </c>
      <c r="M241" s="21" t="s">
        <v>157</v>
      </c>
      <c r="N241" s="24">
        <v>1375</v>
      </c>
      <c r="O241" s="25">
        <v>687.5</v>
      </c>
      <c r="P241" s="26">
        <f t="shared" si="40"/>
        <v>1375000</v>
      </c>
      <c r="Q241" s="21">
        <v>2023</v>
      </c>
      <c r="R241" s="21" t="s">
        <v>91</v>
      </c>
      <c r="S241" s="21">
        <v>2023</v>
      </c>
      <c r="T241" s="27" t="s">
        <v>93</v>
      </c>
      <c r="U241" s="28" t="s">
        <v>123</v>
      </c>
      <c r="V241" s="21">
        <v>2023</v>
      </c>
      <c r="W241" s="27" t="s">
        <v>93</v>
      </c>
      <c r="X241" s="21">
        <v>2023</v>
      </c>
      <c r="Y241" s="27" t="s">
        <v>124</v>
      </c>
      <c r="Z241" s="21">
        <v>2023</v>
      </c>
      <c r="AA241" s="27" t="s">
        <v>124</v>
      </c>
      <c r="AB241" s="28">
        <v>2024</v>
      </c>
      <c r="AC241" s="27" t="s">
        <v>124</v>
      </c>
      <c r="AD241" s="28" t="s">
        <v>1006</v>
      </c>
      <c r="AE241" s="21" t="s">
        <v>61</v>
      </c>
      <c r="AF241" s="29">
        <v>0</v>
      </c>
      <c r="AG241" s="29">
        <v>348346</v>
      </c>
      <c r="AH241" s="29" t="s">
        <v>62</v>
      </c>
      <c r="AI241" s="29">
        <v>0</v>
      </c>
      <c r="AJ241" s="29">
        <v>0</v>
      </c>
      <c r="AK241" s="21" t="s">
        <v>1021</v>
      </c>
      <c r="AL241" s="27"/>
      <c r="AM241" s="21" t="s">
        <v>63</v>
      </c>
      <c r="AN241" s="21" t="s">
        <v>64</v>
      </c>
      <c r="AO241" s="27" t="s">
        <v>221</v>
      </c>
    </row>
    <row r="242" spans="1:41" s="19" customFormat="1" ht="65.45" customHeight="1" x14ac:dyDescent="0.2">
      <c r="A242" s="21" t="s">
        <v>1022</v>
      </c>
      <c r="B242" s="21"/>
      <c r="C242" s="21" t="s">
        <v>1023</v>
      </c>
      <c r="D242" s="21" t="s">
        <v>1023</v>
      </c>
      <c r="E242" s="21">
        <v>642</v>
      </c>
      <c r="F242" s="22" t="s">
        <v>51</v>
      </c>
      <c r="G242" s="21">
        <v>1</v>
      </c>
      <c r="H242" s="21">
        <v>2</v>
      </c>
      <c r="I242" s="13" t="s">
        <v>1024</v>
      </c>
      <c r="J242" s="21" t="s">
        <v>54</v>
      </c>
      <c r="K242" s="21"/>
      <c r="L242" s="23" t="s">
        <v>689</v>
      </c>
      <c r="M242" s="21" t="s">
        <v>157</v>
      </c>
      <c r="N242" s="24">
        <v>610.5</v>
      </c>
      <c r="O242" s="25">
        <v>305.25</v>
      </c>
      <c r="P242" s="26">
        <f t="shared" si="40"/>
        <v>610500</v>
      </c>
      <c r="Q242" s="21">
        <v>2023</v>
      </c>
      <c r="R242" s="21" t="s">
        <v>115</v>
      </c>
      <c r="S242" s="21">
        <v>2023</v>
      </c>
      <c r="T242" s="27" t="s">
        <v>91</v>
      </c>
      <c r="U242" s="28" t="s">
        <v>92</v>
      </c>
      <c r="V242" s="21">
        <v>2023</v>
      </c>
      <c r="W242" s="27" t="s">
        <v>93</v>
      </c>
      <c r="X242" s="21">
        <v>2023</v>
      </c>
      <c r="Y242" s="27" t="s">
        <v>124</v>
      </c>
      <c r="Z242" s="21">
        <v>2023</v>
      </c>
      <c r="AA242" s="27" t="s">
        <v>124</v>
      </c>
      <c r="AB242" s="28">
        <v>2024</v>
      </c>
      <c r="AC242" s="27" t="s">
        <v>124</v>
      </c>
      <c r="AD242" s="28" t="s">
        <v>1006</v>
      </c>
      <c r="AE242" s="21" t="s">
        <v>171</v>
      </c>
      <c r="AF242" s="29">
        <v>1</v>
      </c>
      <c r="AG242" s="29">
        <v>200611</v>
      </c>
      <c r="AH242" s="29" t="s">
        <v>62</v>
      </c>
      <c r="AI242" s="29">
        <v>1</v>
      </c>
      <c r="AJ242" s="29">
        <v>0</v>
      </c>
      <c r="AK242" s="21" t="s">
        <v>1025</v>
      </c>
      <c r="AL242" s="27" t="s">
        <v>173</v>
      </c>
      <c r="AM242" s="21" t="s">
        <v>63</v>
      </c>
      <c r="AN242" s="21" t="s">
        <v>64</v>
      </c>
      <c r="AO242" s="27"/>
    </row>
    <row r="243" spans="1:41" s="19" customFormat="1" ht="65.45" customHeight="1" x14ac:dyDescent="0.2">
      <c r="A243" s="21" t="s">
        <v>1026</v>
      </c>
      <c r="B243" s="21"/>
      <c r="C243" s="21" t="s">
        <v>1023</v>
      </c>
      <c r="D243" s="21" t="s">
        <v>1027</v>
      </c>
      <c r="E243" s="21">
        <v>642</v>
      </c>
      <c r="F243" s="22" t="s">
        <v>51</v>
      </c>
      <c r="G243" s="21">
        <v>1</v>
      </c>
      <c r="H243" s="21">
        <v>2</v>
      </c>
      <c r="I243" s="13" t="s">
        <v>1028</v>
      </c>
      <c r="J243" s="21" t="s">
        <v>54</v>
      </c>
      <c r="K243" s="21"/>
      <c r="L243" s="23" t="s">
        <v>938</v>
      </c>
      <c r="M243" s="21" t="s">
        <v>939</v>
      </c>
      <c r="N243" s="24">
        <v>104</v>
      </c>
      <c r="O243" s="25">
        <v>0</v>
      </c>
      <c r="P243" s="26">
        <f t="shared" si="40"/>
        <v>104000</v>
      </c>
      <c r="Q243" s="21">
        <v>2023</v>
      </c>
      <c r="R243" s="21" t="s">
        <v>68</v>
      </c>
      <c r="S243" s="21">
        <v>2023</v>
      </c>
      <c r="T243" s="27" t="s">
        <v>59</v>
      </c>
      <c r="U243" s="28" t="s">
        <v>60</v>
      </c>
      <c r="V243" s="21">
        <v>2023</v>
      </c>
      <c r="W243" s="27" t="s">
        <v>78</v>
      </c>
      <c r="X243" s="21">
        <v>2023</v>
      </c>
      <c r="Y243" s="27" t="s">
        <v>78</v>
      </c>
      <c r="Z243" s="21" t="s">
        <v>70</v>
      </c>
      <c r="AA243" s="27" t="s">
        <v>56</v>
      </c>
      <c r="AB243" s="28">
        <v>2024</v>
      </c>
      <c r="AC243" s="27" t="s">
        <v>56</v>
      </c>
      <c r="AD243" s="28" t="s">
        <v>824</v>
      </c>
      <c r="AE243" s="21" t="s">
        <v>171</v>
      </c>
      <c r="AF243" s="29">
        <v>1</v>
      </c>
      <c r="AG243" s="29">
        <v>200611</v>
      </c>
      <c r="AH243" s="29" t="s">
        <v>62</v>
      </c>
      <c r="AI243" s="29">
        <v>1</v>
      </c>
      <c r="AJ243" s="29">
        <v>0</v>
      </c>
      <c r="AK243" s="21" t="s">
        <v>1029</v>
      </c>
      <c r="AL243" s="27" t="s">
        <v>173</v>
      </c>
      <c r="AM243" s="21" t="s">
        <v>63</v>
      </c>
      <c r="AN243" s="21" t="s">
        <v>64</v>
      </c>
      <c r="AO243" s="27"/>
    </row>
    <row r="244" spans="1:41" s="19" customFormat="1" ht="65.45" customHeight="1" x14ac:dyDescent="0.2">
      <c r="A244" s="21" t="s">
        <v>1030</v>
      </c>
      <c r="B244" s="21"/>
      <c r="C244" s="21" t="s">
        <v>1031</v>
      </c>
      <c r="D244" s="21" t="s">
        <v>1032</v>
      </c>
      <c r="E244" s="21">
        <v>642</v>
      </c>
      <c r="F244" s="22" t="s">
        <v>51</v>
      </c>
      <c r="G244" s="21">
        <v>1</v>
      </c>
      <c r="H244" s="21">
        <v>2</v>
      </c>
      <c r="I244" s="13" t="s">
        <v>1033</v>
      </c>
      <c r="J244" s="21" t="s">
        <v>54</v>
      </c>
      <c r="K244" s="21"/>
      <c r="L244" s="23" t="s">
        <v>596</v>
      </c>
      <c r="M244" s="21" t="s">
        <v>1034</v>
      </c>
      <c r="N244" s="24">
        <v>14035.03</v>
      </c>
      <c r="O244" s="25">
        <v>3508.7570000000001</v>
      </c>
      <c r="P244" s="26">
        <f t="shared" si="40"/>
        <v>14035030</v>
      </c>
      <c r="Q244" s="21">
        <v>2023</v>
      </c>
      <c r="R244" s="21" t="s">
        <v>91</v>
      </c>
      <c r="S244" s="21">
        <v>2023</v>
      </c>
      <c r="T244" s="27" t="s">
        <v>93</v>
      </c>
      <c r="U244" s="28" t="s">
        <v>123</v>
      </c>
      <c r="V244" s="21">
        <v>2023</v>
      </c>
      <c r="W244" s="27" t="s">
        <v>130</v>
      </c>
      <c r="X244" s="21">
        <v>2023</v>
      </c>
      <c r="Y244" s="27" t="s">
        <v>71</v>
      </c>
      <c r="Z244" s="21">
        <v>2023</v>
      </c>
      <c r="AA244" s="27" t="s">
        <v>68</v>
      </c>
      <c r="AB244" s="28">
        <v>2024</v>
      </c>
      <c r="AC244" s="27" t="s">
        <v>68</v>
      </c>
      <c r="AD244" s="28" t="s">
        <v>101</v>
      </c>
      <c r="AE244" s="21" t="s">
        <v>171</v>
      </c>
      <c r="AF244" s="29">
        <v>1</v>
      </c>
      <c r="AG244" s="29">
        <v>200611</v>
      </c>
      <c r="AH244" s="29" t="s">
        <v>62</v>
      </c>
      <c r="AI244" s="29">
        <v>1</v>
      </c>
      <c r="AJ244" s="29">
        <v>0</v>
      </c>
      <c r="AK244" s="21" t="s">
        <v>1035</v>
      </c>
      <c r="AL244" s="27" t="s">
        <v>173</v>
      </c>
      <c r="AM244" s="21" t="s">
        <v>63</v>
      </c>
      <c r="AN244" s="21" t="s">
        <v>64</v>
      </c>
      <c r="AO244" s="27" t="s">
        <v>607</v>
      </c>
    </row>
    <row r="245" spans="1:41" s="19" customFormat="1" ht="65.45" customHeight="1" x14ac:dyDescent="0.2">
      <c r="A245" s="21" t="s">
        <v>1036</v>
      </c>
      <c r="B245" s="21"/>
      <c r="C245" s="21" t="s">
        <v>1031</v>
      </c>
      <c r="D245" s="21" t="s">
        <v>1032</v>
      </c>
      <c r="E245" s="21">
        <v>642</v>
      </c>
      <c r="F245" s="22" t="s">
        <v>51</v>
      </c>
      <c r="G245" s="21">
        <v>1</v>
      </c>
      <c r="H245" s="21">
        <v>2</v>
      </c>
      <c r="I245" s="13" t="s">
        <v>1037</v>
      </c>
      <c r="J245" s="21" t="s">
        <v>54</v>
      </c>
      <c r="K245" s="21"/>
      <c r="L245" s="23" t="s">
        <v>596</v>
      </c>
      <c r="M245" s="21" t="s">
        <v>1034</v>
      </c>
      <c r="N245" s="24">
        <v>7268</v>
      </c>
      <c r="O245" s="25">
        <v>2422.6999999999998</v>
      </c>
      <c r="P245" s="26">
        <f t="shared" si="40"/>
        <v>7268000</v>
      </c>
      <c r="Q245" s="21">
        <v>2023</v>
      </c>
      <c r="R245" s="21" t="s">
        <v>91</v>
      </c>
      <c r="S245" s="21">
        <v>2023</v>
      </c>
      <c r="T245" s="27" t="s">
        <v>93</v>
      </c>
      <c r="U245" s="28" t="s">
        <v>767</v>
      </c>
      <c r="V245" s="21">
        <v>2023</v>
      </c>
      <c r="W245" s="27" t="s">
        <v>130</v>
      </c>
      <c r="X245" s="21">
        <v>2023</v>
      </c>
      <c r="Y245" s="27" t="s">
        <v>71</v>
      </c>
      <c r="Z245" s="21">
        <v>2023</v>
      </c>
      <c r="AA245" s="27" t="s">
        <v>71</v>
      </c>
      <c r="AB245" s="28">
        <v>2024</v>
      </c>
      <c r="AC245" s="27" t="s">
        <v>71</v>
      </c>
      <c r="AD245" s="28" t="s">
        <v>72</v>
      </c>
      <c r="AE245" s="21" t="s">
        <v>171</v>
      </c>
      <c r="AF245" s="29">
        <v>1</v>
      </c>
      <c r="AG245" s="29">
        <v>200611</v>
      </c>
      <c r="AH245" s="29" t="s">
        <v>62</v>
      </c>
      <c r="AI245" s="29">
        <v>1</v>
      </c>
      <c r="AJ245" s="29">
        <v>0</v>
      </c>
      <c r="AK245" s="21" t="s">
        <v>1038</v>
      </c>
      <c r="AL245" s="27" t="s">
        <v>173</v>
      </c>
      <c r="AM245" s="21" t="s">
        <v>63</v>
      </c>
      <c r="AN245" s="21" t="s">
        <v>64</v>
      </c>
      <c r="AO245" s="27"/>
    </row>
    <row r="246" spans="1:41" s="19" customFormat="1" ht="65.45" customHeight="1" x14ac:dyDescent="0.2">
      <c r="A246" s="21" t="s">
        <v>1039</v>
      </c>
      <c r="B246" s="21"/>
      <c r="C246" s="21" t="s">
        <v>1023</v>
      </c>
      <c r="D246" s="21" t="s">
        <v>1032</v>
      </c>
      <c r="E246" s="21">
        <v>642</v>
      </c>
      <c r="F246" s="22" t="s">
        <v>51</v>
      </c>
      <c r="G246" s="21">
        <v>1</v>
      </c>
      <c r="H246" s="21">
        <v>2</v>
      </c>
      <c r="I246" s="13" t="s">
        <v>1040</v>
      </c>
      <c r="J246" s="21" t="s">
        <v>54</v>
      </c>
      <c r="K246" s="21"/>
      <c r="L246" s="23" t="s">
        <v>596</v>
      </c>
      <c r="M246" s="21" t="s">
        <v>1034</v>
      </c>
      <c r="N246" s="24">
        <v>2460</v>
      </c>
      <c r="O246" s="25">
        <v>1230</v>
      </c>
      <c r="P246" s="26">
        <f t="shared" si="40"/>
        <v>2460000</v>
      </c>
      <c r="Q246" s="21">
        <v>2023</v>
      </c>
      <c r="R246" s="21" t="s">
        <v>115</v>
      </c>
      <c r="S246" s="21">
        <v>2023</v>
      </c>
      <c r="T246" s="27" t="s">
        <v>91</v>
      </c>
      <c r="U246" s="28" t="s">
        <v>92</v>
      </c>
      <c r="V246" s="21">
        <v>2023</v>
      </c>
      <c r="W246" s="27" t="s">
        <v>93</v>
      </c>
      <c r="X246" s="21">
        <v>2023</v>
      </c>
      <c r="Y246" s="27" t="s">
        <v>93</v>
      </c>
      <c r="Z246" s="21">
        <v>2023</v>
      </c>
      <c r="AA246" s="27" t="s">
        <v>124</v>
      </c>
      <c r="AB246" s="28">
        <v>2024</v>
      </c>
      <c r="AC246" s="27" t="s">
        <v>124</v>
      </c>
      <c r="AD246" s="28" t="s">
        <v>131</v>
      </c>
      <c r="AE246" s="21" t="s">
        <v>171</v>
      </c>
      <c r="AF246" s="29">
        <v>1</v>
      </c>
      <c r="AG246" s="29">
        <v>200611</v>
      </c>
      <c r="AH246" s="29" t="s">
        <v>62</v>
      </c>
      <c r="AI246" s="29">
        <v>1</v>
      </c>
      <c r="AJ246" s="29">
        <v>0</v>
      </c>
      <c r="AK246" s="21" t="s">
        <v>1041</v>
      </c>
      <c r="AL246" s="27" t="s">
        <v>173</v>
      </c>
      <c r="AM246" s="21" t="s">
        <v>63</v>
      </c>
      <c r="AN246" s="21" t="s">
        <v>64</v>
      </c>
      <c r="AO246" s="27"/>
    </row>
    <row r="247" spans="1:41" s="19" customFormat="1" ht="65.45" customHeight="1" x14ac:dyDescent="0.2">
      <c r="A247" s="21" t="s">
        <v>1042</v>
      </c>
      <c r="B247" s="21"/>
      <c r="C247" s="21" t="s">
        <v>1043</v>
      </c>
      <c r="D247" s="21" t="s">
        <v>1044</v>
      </c>
      <c r="E247" s="21">
        <v>642</v>
      </c>
      <c r="F247" s="22" t="s">
        <v>51</v>
      </c>
      <c r="G247" s="21">
        <v>1</v>
      </c>
      <c r="H247" s="21">
        <v>2</v>
      </c>
      <c r="I247" s="13" t="s">
        <v>1045</v>
      </c>
      <c r="J247" s="21" t="s">
        <v>54</v>
      </c>
      <c r="K247" s="21"/>
      <c r="L247" s="23" t="s">
        <v>596</v>
      </c>
      <c r="M247" s="21" t="s">
        <v>1034</v>
      </c>
      <c r="N247" s="24">
        <v>2270</v>
      </c>
      <c r="O247" s="25">
        <v>756.7</v>
      </c>
      <c r="P247" s="26">
        <f t="shared" si="40"/>
        <v>2270000</v>
      </c>
      <c r="Q247" s="21">
        <v>2023</v>
      </c>
      <c r="R247" s="21" t="s">
        <v>93</v>
      </c>
      <c r="S247" s="21">
        <v>2023</v>
      </c>
      <c r="T247" s="27" t="s">
        <v>124</v>
      </c>
      <c r="U247" s="28" t="s">
        <v>1046</v>
      </c>
      <c r="V247" s="21">
        <v>2023</v>
      </c>
      <c r="W247" s="27" t="s">
        <v>130</v>
      </c>
      <c r="X247" s="21">
        <v>2023</v>
      </c>
      <c r="Y247" s="27" t="s">
        <v>71</v>
      </c>
      <c r="Z247" s="21">
        <v>2023</v>
      </c>
      <c r="AA247" s="27" t="s">
        <v>71</v>
      </c>
      <c r="AB247" s="28">
        <v>2024</v>
      </c>
      <c r="AC247" s="27" t="s">
        <v>71</v>
      </c>
      <c r="AD247" s="28" t="s">
        <v>72</v>
      </c>
      <c r="AE247" s="21" t="s">
        <v>171</v>
      </c>
      <c r="AF247" s="29">
        <v>1</v>
      </c>
      <c r="AG247" s="29">
        <v>200611</v>
      </c>
      <c r="AH247" s="29" t="s">
        <v>62</v>
      </c>
      <c r="AI247" s="29">
        <v>1</v>
      </c>
      <c r="AJ247" s="29">
        <v>0</v>
      </c>
      <c r="AK247" s="21" t="s">
        <v>1047</v>
      </c>
      <c r="AL247" s="27" t="s">
        <v>173</v>
      </c>
      <c r="AM247" s="21" t="s">
        <v>63</v>
      </c>
      <c r="AN247" s="21" t="s">
        <v>64</v>
      </c>
      <c r="AO247" s="27" t="s">
        <v>1048</v>
      </c>
    </row>
    <row r="248" spans="1:41" s="19" customFormat="1" ht="116.45" customHeight="1" x14ac:dyDescent="0.2">
      <c r="A248" s="21" t="s">
        <v>1049</v>
      </c>
      <c r="B248" s="21"/>
      <c r="C248" s="21" t="s">
        <v>1043</v>
      </c>
      <c r="D248" s="21" t="s">
        <v>1044</v>
      </c>
      <c r="E248" s="21">
        <v>642</v>
      </c>
      <c r="F248" s="22" t="s">
        <v>51</v>
      </c>
      <c r="G248" s="21">
        <v>1</v>
      </c>
      <c r="H248" s="21">
        <v>2</v>
      </c>
      <c r="I248" s="13" t="s">
        <v>1050</v>
      </c>
      <c r="J248" s="21" t="s">
        <v>54</v>
      </c>
      <c r="K248" s="21"/>
      <c r="L248" s="23" t="s">
        <v>596</v>
      </c>
      <c r="M248" s="21" t="s">
        <v>1034</v>
      </c>
      <c r="N248" s="24">
        <v>1753</v>
      </c>
      <c r="O248" s="25">
        <v>300</v>
      </c>
      <c r="P248" s="26">
        <f t="shared" si="40"/>
        <v>1753000</v>
      </c>
      <c r="Q248" s="21">
        <v>2023</v>
      </c>
      <c r="R248" s="21" t="s">
        <v>124</v>
      </c>
      <c r="S248" s="21">
        <v>2023</v>
      </c>
      <c r="T248" s="27" t="s">
        <v>130</v>
      </c>
      <c r="U248" s="28" t="s">
        <v>158</v>
      </c>
      <c r="V248" s="21">
        <v>2023</v>
      </c>
      <c r="W248" s="27" t="s">
        <v>68</v>
      </c>
      <c r="X248" s="21">
        <v>2023</v>
      </c>
      <c r="Y248" s="27" t="s">
        <v>68</v>
      </c>
      <c r="Z248" s="21">
        <v>2023</v>
      </c>
      <c r="AA248" s="27" t="s">
        <v>59</v>
      </c>
      <c r="AB248" s="28">
        <v>2024</v>
      </c>
      <c r="AC248" s="27" t="s">
        <v>59</v>
      </c>
      <c r="AD248" s="28" t="s">
        <v>142</v>
      </c>
      <c r="AE248" s="21" t="s">
        <v>171</v>
      </c>
      <c r="AF248" s="29">
        <v>1</v>
      </c>
      <c r="AG248" s="29">
        <v>200611</v>
      </c>
      <c r="AH248" s="29" t="s">
        <v>62</v>
      </c>
      <c r="AI248" s="29">
        <v>1</v>
      </c>
      <c r="AJ248" s="29">
        <v>0</v>
      </c>
      <c r="AK248" s="21" t="s">
        <v>1051</v>
      </c>
      <c r="AL248" s="27" t="s">
        <v>173</v>
      </c>
      <c r="AM248" s="21" t="s">
        <v>63</v>
      </c>
      <c r="AN248" s="21" t="s">
        <v>64</v>
      </c>
      <c r="AO248" s="27"/>
    </row>
    <row r="249" spans="1:41" s="19" customFormat="1" ht="65.45" customHeight="1" x14ac:dyDescent="0.2">
      <c r="A249" s="21" t="s">
        <v>1052</v>
      </c>
      <c r="B249" s="21"/>
      <c r="C249" s="21" t="s">
        <v>1043</v>
      </c>
      <c r="D249" s="21" t="s">
        <v>1044</v>
      </c>
      <c r="E249" s="21">
        <v>642</v>
      </c>
      <c r="F249" s="22" t="s">
        <v>51</v>
      </c>
      <c r="G249" s="21">
        <v>1</v>
      </c>
      <c r="H249" s="21">
        <v>2</v>
      </c>
      <c r="I249" s="13" t="s">
        <v>1053</v>
      </c>
      <c r="J249" s="21" t="s">
        <v>54</v>
      </c>
      <c r="K249" s="21"/>
      <c r="L249" s="23" t="s">
        <v>596</v>
      </c>
      <c r="M249" s="21" t="s">
        <v>1034</v>
      </c>
      <c r="N249" s="24">
        <v>539</v>
      </c>
      <c r="O249" s="25">
        <v>180</v>
      </c>
      <c r="P249" s="26">
        <f t="shared" si="40"/>
        <v>539000</v>
      </c>
      <c r="Q249" s="21">
        <v>2023</v>
      </c>
      <c r="R249" s="21" t="s">
        <v>93</v>
      </c>
      <c r="S249" s="21">
        <v>2023</v>
      </c>
      <c r="T249" s="27" t="s">
        <v>124</v>
      </c>
      <c r="U249" s="28" t="s">
        <v>1046</v>
      </c>
      <c r="V249" s="21">
        <v>2023</v>
      </c>
      <c r="W249" s="27" t="s">
        <v>130</v>
      </c>
      <c r="X249" s="21">
        <v>2023</v>
      </c>
      <c r="Y249" s="27" t="s">
        <v>71</v>
      </c>
      <c r="Z249" s="21">
        <v>2023</v>
      </c>
      <c r="AA249" s="27" t="s">
        <v>71</v>
      </c>
      <c r="AB249" s="28">
        <v>2024</v>
      </c>
      <c r="AC249" s="27" t="s">
        <v>71</v>
      </c>
      <c r="AD249" s="28" t="s">
        <v>72</v>
      </c>
      <c r="AE249" s="21" t="s">
        <v>171</v>
      </c>
      <c r="AF249" s="29">
        <v>1</v>
      </c>
      <c r="AG249" s="29">
        <v>200611</v>
      </c>
      <c r="AH249" s="29" t="s">
        <v>62</v>
      </c>
      <c r="AI249" s="29">
        <v>1</v>
      </c>
      <c r="AJ249" s="29">
        <v>0</v>
      </c>
      <c r="AK249" s="21" t="s">
        <v>1054</v>
      </c>
      <c r="AL249" s="27" t="s">
        <v>173</v>
      </c>
      <c r="AM249" s="21" t="s">
        <v>63</v>
      </c>
      <c r="AN249" s="21" t="s">
        <v>64</v>
      </c>
      <c r="AO249" s="27"/>
    </row>
    <row r="250" spans="1:41" s="19" customFormat="1" ht="65.45" customHeight="1" x14ac:dyDescent="0.2">
      <c r="A250" s="21" t="s">
        <v>1055</v>
      </c>
      <c r="B250" s="21"/>
      <c r="C250" s="21" t="s">
        <v>1031</v>
      </c>
      <c r="D250" s="21" t="s">
        <v>1032</v>
      </c>
      <c r="E250" s="21">
        <v>642</v>
      </c>
      <c r="F250" s="22" t="s">
        <v>51</v>
      </c>
      <c r="G250" s="21">
        <v>1</v>
      </c>
      <c r="H250" s="21">
        <v>2</v>
      </c>
      <c r="I250" s="13" t="s">
        <v>1056</v>
      </c>
      <c r="J250" s="21" t="s">
        <v>54</v>
      </c>
      <c r="K250" s="21"/>
      <c r="L250" s="23">
        <v>35000000000</v>
      </c>
      <c r="M250" s="21" t="s">
        <v>157</v>
      </c>
      <c r="N250" s="24">
        <v>97.4</v>
      </c>
      <c r="O250" s="25">
        <v>73.05</v>
      </c>
      <c r="P250" s="26">
        <f t="shared" si="40"/>
        <v>97400</v>
      </c>
      <c r="Q250" s="21">
        <v>2023</v>
      </c>
      <c r="R250" s="21" t="s">
        <v>105</v>
      </c>
      <c r="S250" s="21">
        <v>2023</v>
      </c>
      <c r="T250" s="27" t="s">
        <v>105</v>
      </c>
      <c r="U250" s="28" t="s">
        <v>771</v>
      </c>
      <c r="V250" s="21">
        <v>2023</v>
      </c>
      <c r="W250" s="27" t="s">
        <v>107</v>
      </c>
      <c r="X250" s="21">
        <v>2023</v>
      </c>
      <c r="Y250" s="27" t="s">
        <v>107</v>
      </c>
      <c r="Z250" s="21">
        <v>2023</v>
      </c>
      <c r="AA250" s="27" t="s">
        <v>115</v>
      </c>
      <c r="AB250" s="28">
        <v>2024</v>
      </c>
      <c r="AC250" s="27" t="s">
        <v>115</v>
      </c>
      <c r="AD250" s="28" t="s">
        <v>589</v>
      </c>
      <c r="AE250" s="21" t="s">
        <v>164</v>
      </c>
      <c r="AF250" s="29">
        <v>0</v>
      </c>
      <c r="AG250" s="29">
        <v>376086</v>
      </c>
      <c r="AH250" s="29" t="s">
        <v>62</v>
      </c>
      <c r="AI250" s="29">
        <v>0</v>
      </c>
      <c r="AJ250" s="29">
        <v>0</v>
      </c>
      <c r="AK250" s="21" t="s">
        <v>1057</v>
      </c>
      <c r="AL250" s="27"/>
      <c r="AM250" s="21"/>
      <c r="AN250" s="21"/>
      <c r="AO250" s="27"/>
    </row>
    <row r="251" spans="1:41" s="19" customFormat="1" ht="65.45" customHeight="1" x14ac:dyDescent="0.2">
      <c r="A251" s="21" t="s">
        <v>1058</v>
      </c>
      <c r="B251" s="21"/>
      <c r="C251" s="21" t="s">
        <v>1031</v>
      </c>
      <c r="D251" s="21" t="s">
        <v>1032</v>
      </c>
      <c r="E251" s="21">
        <v>642</v>
      </c>
      <c r="F251" s="22" t="s">
        <v>51</v>
      </c>
      <c r="G251" s="21">
        <v>1</v>
      </c>
      <c r="H251" s="21">
        <v>2</v>
      </c>
      <c r="I251" s="13" t="s">
        <v>1059</v>
      </c>
      <c r="J251" s="21" t="s">
        <v>54</v>
      </c>
      <c r="K251" s="21"/>
      <c r="L251" s="23" t="s">
        <v>1060</v>
      </c>
      <c r="M251" s="21" t="s">
        <v>1061</v>
      </c>
      <c r="N251" s="24">
        <v>1961.4099999999999</v>
      </c>
      <c r="O251" s="25">
        <v>326.89999999999998</v>
      </c>
      <c r="P251" s="26">
        <f t="shared" si="40"/>
        <v>1961409.9999999998</v>
      </c>
      <c r="Q251" s="21">
        <v>2023</v>
      </c>
      <c r="R251" s="21" t="s">
        <v>124</v>
      </c>
      <c r="S251" s="21">
        <v>2023</v>
      </c>
      <c r="T251" s="27" t="s">
        <v>130</v>
      </c>
      <c r="U251" s="28" t="s">
        <v>987</v>
      </c>
      <c r="V251" s="21">
        <v>2023</v>
      </c>
      <c r="W251" s="27" t="s">
        <v>68</v>
      </c>
      <c r="X251" s="21">
        <v>2023</v>
      </c>
      <c r="Y251" s="27" t="s">
        <v>59</v>
      </c>
      <c r="Z251" s="21">
        <v>2023</v>
      </c>
      <c r="AA251" s="27" t="s">
        <v>59</v>
      </c>
      <c r="AB251" s="28">
        <v>2024</v>
      </c>
      <c r="AC251" s="27" t="s">
        <v>59</v>
      </c>
      <c r="AD251" s="28" t="s">
        <v>142</v>
      </c>
      <c r="AE251" s="21" t="s">
        <v>171</v>
      </c>
      <c r="AF251" s="29">
        <v>1</v>
      </c>
      <c r="AG251" s="29">
        <v>200611</v>
      </c>
      <c r="AH251" s="29" t="s">
        <v>62</v>
      </c>
      <c r="AI251" s="29">
        <v>1</v>
      </c>
      <c r="AJ251" s="29">
        <v>0</v>
      </c>
      <c r="AK251" s="21" t="s">
        <v>1062</v>
      </c>
      <c r="AL251" s="27" t="s">
        <v>173</v>
      </c>
      <c r="AM251" s="21" t="s">
        <v>63</v>
      </c>
      <c r="AN251" s="21" t="s">
        <v>64</v>
      </c>
      <c r="AO251" s="27"/>
    </row>
    <row r="252" spans="1:41" s="19" customFormat="1" ht="78" customHeight="1" x14ac:dyDescent="0.2">
      <c r="A252" s="21" t="s">
        <v>1063</v>
      </c>
      <c r="B252" s="21"/>
      <c r="C252" s="21" t="s">
        <v>1064</v>
      </c>
      <c r="D252" s="21" t="s">
        <v>1065</v>
      </c>
      <c r="E252" s="21">
        <v>642</v>
      </c>
      <c r="F252" s="22" t="s">
        <v>51</v>
      </c>
      <c r="G252" s="21">
        <v>1</v>
      </c>
      <c r="H252" s="21">
        <v>1</v>
      </c>
      <c r="I252" s="13" t="s">
        <v>1066</v>
      </c>
      <c r="J252" s="21" t="s">
        <v>54</v>
      </c>
      <c r="K252" s="21"/>
      <c r="L252" s="23" t="s">
        <v>672</v>
      </c>
      <c r="M252" s="21" t="s">
        <v>673</v>
      </c>
      <c r="N252" s="24">
        <v>30000</v>
      </c>
      <c r="O252" s="25">
        <v>0</v>
      </c>
      <c r="P252" s="26">
        <f t="shared" si="40"/>
        <v>30000000</v>
      </c>
      <c r="Q252" s="21">
        <v>2023</v>
      </c>
      <c r="R252" s="21" t="s">
        <v>71</v>
      </c>
      <c r="S252" s="21">
        <v>2023</v>
      </c>
      <c r="T252" s="27" t="s">
        <v>68</v>
      </c>
      <c r="U252" s="28" t="s">
        <v>1067</v>
      </c>
      <c r="V252" s="21">
        <v>2023</v>
      </c>
      <c r="W252" s="27" t="s">
        <v>59</v>
      </c>
      <c r="X252" s="21">
        <v>2023</v>
      </c>
      <c r="Y252" s="27" t="s">
        <v>78</v>
      </c>
      <c r="Z252" s="21" t="s">
        <v>70</v>
      </c>
      <c r="AA252" s="27" t="s">
        <v>56</v>
      </c>
      <c r="AB252" s="28" t="s">
        <v>205</v>
      </c>
      <c r="AC252" s="27" t="s">
        <v>56</v>
      </c>
      <c r="AD252" s="28" t="s">
        <v>1011</v>
      </c>
      <c r="AE252" s="21" t="s">
        <v>219</v>
      </c>
      <c r="AF252" s="29">
        <v>1</v>
      </c>
      <c r="AG252" s="29">
        <v>348014</v>
      </c>
      <c r="AH252" s="29"/>
      <c r="AI252" s="29">
        <v>0</v>
      </c>
      <c r="AJ252" s="29">
        <v>0</v>
      </c>
      <c r="AK252" s="21" t="s">
        <v>1068</v>
      </c>
      <c r="AL252" s="27" t="s">
        <v>173</v>
      </c>
      <c r="AM252" s="21" t="s">
        <v>63</v>
      </c>
      <c r="AN252" s="21" t="s">
        <v>64</v>
      </c>
      <c r="AO252" s="27"/>
    </row>
    <row r="253" spans="1:41" s="19" customFormat="1" ht="65.45" customHeight="1" x14ac:dyDescent="0.2">
      <c r="A253" s="21" t="s">
        <v>1069</v>
      </c>
      <c r="B253" s="21"/>
      <c r="C253" s="21" t="s">
        <v>1070</v>
      </c>
      <c r="D253" s="21" t="s">
        <v>1071</v>
      </c>
      <c r="E253" s="21">
        <v>642</v>
      </c>
      <c r="F253" s="22" t="s">
        <v>51</v>
      </c>
      <c r="G253" s="21">
        <v>1</v>
      </c>
      <c r="H253" s="21">
        <v>3</v>
      </c>
      <c r="I253" s="13" t="s">
        <v>1072</v>
      </c>
      <c r="J253" s="21" t="s">
        <v>54</v>
      </c>
      <c r="K253" s="21"/>
      <c r="L253" s="23" t="s">
        <v>689</v>
      </c>
      <c r="M253" s="21" t="s">
        <v>157</v>
      </c>
      <c r="N253" s="24">
        <v>710</v>
      </c>
      <c r="O253" s="25">
        <v>532.5</v>
      </c>
      <c r="P253" s="26">
        <f t="shared" si="40"/>
        <v>710000</v>
      </c>
      <c r="Q253" s="21">
        <v>2023</v>
      </c>
      <c r="R253" s="21" t="s">
        <v>56</v>
      </c>
      <c r="S253" s="21">
        <v>2023</v>
      </c>
      <c r="T253" s="27" t="s">
        <v>105</v>
      </c>
      <c r="U253" s="28" t="s">
        <v>771</v>
      </c>
      <c r="V253" s="21">
        <v>2023</v>
      </c>
      <c r="W253" s="27" t="s">
        <v>105</v>
      </c>
      <c r="X253" s="21">
        <v>2023</v>
      </c>
      <c r="Y253" s="27" t="s">
        <v>107</v>
      </c>
      <c r="Z253" s="21">
        <v>2023</v>
      </c>
      <c r="AA253" s="27" t="s">
        <v>115</v>
      </c>
      <c r="AB253" s="28" t="s">
        <v>70</v>
      </c>
      <c r="AC253" s="27" t="s">
        <v>107</v>
      </c>
      <c r="AD253" s="28" t="s">
        <v>108</v>
      </c>
      <c r="AE253" s="21" t="s">
        <v>61</v>
      </c>
      <c r="AF253" s="29">
        <v>0</v>
      </c>
      <c r="AG253" s="29">
        <v>348346</v>
      </c>
      <c r="AH253" s="29" t="s">
        <v>62</v>
      </c>
      <c r="AI253" s="29">
        <v>0</v>
      </c>
      <c r="AJ253" s="29">
        <v>0</v>
      </c>
      <c r="AK253" s="21" t="s">
        <v>1073</v>
      </c>
      <c r="AL253" s="27"/>
      <c r="AM253" s="21" t="s">
        <v>63</v>
      </c>
      <c r="AN253" s="21" t="s">
        <v>64</v>
      </c>
      <c r="AO253" s="27"/>
    </row>
    <row r="254" spans="1:41" s="19" customFormat="1" ht="65.45" customHeight="1" x14ac:dyDescent="0.2">
      <c r="A254" s="21" t="s">
        <v>1074</v>
      </c>
      <c r="B254" s="21"/>
      <c r="C254" s="21" t="s">
        <v>1070</v>
      </c>
      <c r="D254" s="21" t="s">
        <v>1071</v>
      </c>
      <c r="E254" s="21">
        <v>642</v>
      </c>
      <c r="F254" s="22" t="s">
        <v>51</v>
      </c>
      <c r="G254" s="21">
        <v>1</v>
      </c>
      <c r="H254" s="21">
        <v>2</v>
      </c>
      <c r="I254" s="13" t="s">
        <v>1075</v>
      </c>
      <c r="J254" s="21" t="s">
        <v>54</v>
      </c>
      <c r="K254" s="21"/>
      <c r="L254" s="23" t="s">
        <v>689</v>
      </c>
      <c r="M254" s="21" t="s">
        <v>157</v>
      </c>
      <c r="N254" s="24">
        <v>1306.5</v>
      </c>
      <c r="O254" s="25">
        <v>762.125</v>
      </c>
      <c r="P254" s="26">
        <f t="shared" si="40"/>
        <v>1306500</v>
      </c>
      <c r="Q254" s="21">
        <v>2023</v>
      </c>
      <c r="R254" s="21" t="s">
        <v>115</v>
      </c>
      <c r="S254" s="21">
        <v>2023</v>
      </c>
      <c r="T254" s="27" t="s">
        <v>91</v>
      </c>
      <c r="U254" s="28" t="s">
        <v>751</v>
      </c>
      <c r="V254" s="21">
        <v>2023</v>
      </c>
      <c r="W254" s="27" t="s">
        <v>91</v>
      </c>
      <c r="X254" s="21">
        <v>2023</v>
      </c>
      <c r="Y254" s="27" t="s">
        <v>93</v>
      </c>
      <c r="Z254" s="21">
        <v>2023</v>
      </c>
      <c r="AA254" s="27" t="s">
        <v>93</v>
      </c>
      <c r="AB254" s="28" t="s">
        <v>70</v>
      </c>
      <c r="AC254" s="27" t="s">
        <v>93</v>
      </c>
      <c r="AD254" s="28" t="s">
        <v>94</v>
      </c>
      <c r="AE254" s="21" t="s">
        <v>61</v>
      </c>
      <c r="AF254" s="29">
        <v>0</v>
      </c>
      <c r="AG254" s="29">
        <v>348346</v>
      </c>
      <c r="AH254" s="29" t="s">
        <v>62</v>
      </c>
      <c r="AI254" s="29">
        <v>0</v>
      </c>
      <c r="AJ254" s="29">
        <v>0</v>
      </c>
      <c r="AK254" s="21" t="s">
        <v>1076</v>
      </c>
      <c r="AL254" s="27"/>
      <c r="AM254" s="21" t="s">
        <v>63</v>
      </c>
      <c r="AN254" s="21" t="s">
        <v>64</v>
      </c>
      <c r="AO254" s="27"/>
    </row>
    <row r="255" spans="1:41" s="19" customFormat="1" ht="65.45" customHeight="1" x14ac:dyDescent="0.2">
      <c r="A255" s="21" t="s">
        <v>1077</v>
      </c>
      <c r="B255" s="21"/>
      <c r="C255" s="21" t="s">
        <v>638</v>
      </c>
      <c r="D255" s="21" t="s">
        <v>638</v>
      </c>
      <c r="E255" s="21">
        <v>642</v>
      </c>
      <c r="F255" s="22" t="s">
        <v>51</v>
      </c>
      <c r="G255" s="21">
        <v>1</v>
      </c>
      <c r="H255" s="21">
        <v>1</v>
      </c>
      <c r="I255" s="13" t="s">
        <v>1078</v>
      </c>
      <c r="J255" s="21" t="s">
        <v>54</v>
      </c>
      <c r="K255" s="21"/>
      <c r="L255" s="23" t="s">
        <v>1079</v>
      </c>
      <c r="M255" s="21" t="s">
        <v>1080</v>
      </c>
      <c r="N255" s="24">
        <v>7620.1399999999994</v>
      </c>
      <c r="O255" s="25">
        <v>7620.1399999999994</v>
      </c>
      <c r="P255" s="26">
        <f t="shared" si="40"/>
        <v>7620139.9999999991</v>
      </c>
      <c r="Q255" s="21">
        <v>2023</v>
      </c>
      <c r="R255" s="21" t="s">
        <v>56</v>
      </c>
      <c r="S255" s="21">
        <v>2023</v>
      </c>
      <c r="T255" s="27" t="s">
        <v>105</v>
      </c>
      <c r="U255" s="28" t="s">
        <v>771</v>
      </c>
      <c r="V255" s="21">
        <v>2023</v>
      </c>
      <c r="W255" s="27" t="s">
        <v>107</v>
      </c>
      <c r="X255" s="21">
        <v>2023</v>
      </c>
      <c r="Y255" s="27" t="s">
        <v>107</v>
      </c>
      <c r="Z255" s="21">
        <v>2023</v>
      </c>
      <c r="AA255" s="27" t="s">
        <v>115</v>
      </c>
      <c r="AB255" s="28" t="s">
        <v>58</v>
      </c>
      <c r="AC255" s="27" t="s">
        <v>93</v>
      </c>
      <c r="AD255" s="28" t="s">
        <v>123</v>
      </c>
      <c r="AE255" s="21" t="s">
        <v>171</v>
      </c>
      <c r="AF255" s="29">
        <v>1</v>
      </c>
      <c r="AG255" s="29">
        <v>200611</v>
      </c>
      <c r="AH255" s="29" t="s">
        <v>62</v>
      </c>
      <c r="AI255" s="29">
        <v>1</v>
      </c>
      <c r="AJ255" s="29">
        <v>0</v>
      </c>
      <c r="AK255" s="21"/>
      <c r="AL255" s="27" t="s">
        <v>173</v>
      </c>
      <c r="AM255" s="21" t="s">
        <v>63</v>
      </c>
      <c r="AN255" s="21" t="s">
        <v>64</v>
      </c>
      <c r="AO255" s="27"/>
    </row>
    <row r="256" spans="1:41" s="19" customFormat="1" ht="65.45" customHeight="1" x14ac:dyDescent="0.2">
      <c r="A256" s="21" t="s">
        <v>1081</v>
      </c>
      <c r="B256" s="21"/>
      <c r="C256" s="21" t="s">
        <v>1082</v>
      </c>
      <c r="D256" s="21" t="s">
        <v>1083</v>
      </c>
      <c r="E256" s="21" t="s">
        <v>268</v>
      </c>
      <c r="F256" s="22" t="s">
        <v>51</v>
      </c>
      <c r="G256" s="21">
        <v>1</v>
      </c>
      <c r="H256" s="21">
        <v>1</v>
      </c>
      <c r="I256" s="13" t="s">
        <v>1084</v>
      </c>
      <c r="J256" s="21" t="s">
        <v>54</v>
      </c>
      <c r="K256" s="21"/>
      <c r="L256" s="23" t="s">
        <v>1079</v>
      </c>
      <c r="M256" s="21" t="s">
        <v>1080</v>
      </c>
      <c r="N256" s="24">
        <v>11809.2</v>
      </c>
      <c r="O256" s="25">
        <v>11809.2</v>
      </c>
      <c r="P256" s="26">
        <f t="shared" si="40"/>
        <v>11809200</v>
      </c>
      <c r="Q256" s="21">
        <v>2023</v>
      </c>
      <c r="R256" s="21" t="s">
        <v>56</v>
      </c>
      <c r="S256" s="21">
        <v>2023</v>
      </c>
      <c r="T256" s="27" t="s">
        <v>105</v>
      </c>
      <c r="U256" s="28" t="s">
        <v>771</v>
      </c>
      <c r="V256" s="21">
        <v>2023</v>
      </c>
      <c r="W256" s="27" t="s">
        <v>107</v>
      </c>
      <c r="X256" s="21">
        <v>2023</v>
      </c>
      <c r="Y256" s="27" t="s">
        <v>107</v>
      </c>
      <c r="Z256" s="21">
        <v>2023</v>
      </c>
      <c r="AA256" s="27" t="s">
        <v>115</v>
      </c>
      <c r="AB256" s="28" t="s">
        <v>58</v>
      </c>
      <c r="AC256" s="27" t="s">
        <v>93</v>
      </c>
      <c r="AD256" s="28" t="s">
        <v>123</v>
      </c>
      <c r="AE256" s="21" t="s">
        <v>171</v>
      </c>
      <c r="AF256" s="29">
        <v>1</v>
      </c>
      <c r="AG256" s="29">
        <v>200611</v>
      </c>
      <c r="AH256" s="29" t="s">
        <v>62</v>
      </c>
      <c r="AI256" s="29">
        <v>1</v>
      </c>
      <c r="AJ256" s="29">
        <v>0</v>
      </c>
      <c r="AK256" s="21"/>
      <c r="AL256" s="27" t="s">
        <v>173</v>
      </c>
      <c r="AM256" s="21" t="s">
        <v>63</v>
      </c>
      <c r="AN256" s="21" t="s">
        <v>64</v>
      </c>
      <c r="AO256" s="27"/>
    </row>
    <row r="257" spans="1:41" s="19" customFormat="1" ht="81" customHeight="1" x14ac:dyDescent="0.2">
      <c r="A257" s="21" t="s">
        <v>1085</v>
      </c>
      <c r="B257" s="21"/>
      <c r="C257" s="21" t="s">
        <v>1070</v>
      </c>
      <c r="D257" s="21" t="s">
        <v>1071</v>
      </c>
      <c r="E257" s="21">
        <v>642</v>
      </c>
      <c r="F257" s="22" t="s">
        <v>51</v>
      </c>
      <c r="G257" s="21">
        <v>1</v>
      </c>
      <c r="H257" s="21">
        <v>2</v>
      </c>
      <c r="I257" s="13" t="s">
        <v>1086</v>
      </c>
      <c r="J257" s="21" t="s">
        <v>54</v>
      </c>
      <c r="K257" s="21"/>
      <c r="L257" s="23">
        <v>35000000000</v>
      </c>
      <c r="M257" s="21" t="s">
        <v>1087</v>
      </c>
      <c r="N257" s="24">
        <v>4546.5199999999995</v>
      </c>
      <c r="O257" s="25">
        <v>0</v>
      </c>
      <c r="P257" s="26">
        <f t="shared" si="40"/>
        <v>4546519.9999999991</v>
      </c>
      <c r="Q257" s="21">
        <v>2023</v>
      </c>
      <c r="R257" s="21" t="s">
        <v>71</v>
      </c>
      <c r="S257" s="21">
        <v>2023</v>
      </c>
      <c r="T257" s="27" t="s">
        <v>68</v>
      </c>
      <c r="U257" s="28" t="s">
        <v>1067</v>
      </c>
      <c r="V257" s="21">
        <v>2023</v>
      </c>
      <c r="W257" s="27" t="s">
        <v>59</v>
      </c>
      <c r="X257" s="21">
        <v>2023</v>
      </c>
      <c r="Y257" s="27" t="s">
        <v>78</v>
      </c>
      <c r="Z257" s="21" t="s">
        <v>70</v>
      </c>
      <c r="AA257" s="27" t="s">
        <v>56</v>
      </c>
      <c r="AB257" s="28" t="s">
        <v>70</v>
      </c>
      <c r="AC257" s="27" t="s">
        <v>93</v>
      </c>
      <c r="AD257" s="28" t="s">
        <v>1088</v>
      </c>
      <c r="AE257" s="21" t="s">
        <v>171</v>
      </c>
      <c r="AF257" s="29">
        <v>1</v>
      </c>
      <c r="AG257" s="29">
        <v>348277</v>
      </c>
      <c r="AH257" s="29" t="s">
        <v>62</v>
      </c>
      <c r="AI257" s="29">
        <v>0</v>
      </c>
      <c r="AJ257" s="29">
        <v>0</v>
      </c>
      <c r="AK257" s="21" t="s">
        <v>1089</v>
      </c>
      <c r="AL257" s="27" t="s">
        <v>173</v>
      </c>
      <c r="AM257" s="21" t="s">
        <v>63</v>
      </c>
      <c r="AN257" s="21" t="s">
        <v>64</v>
      </c>
      <c r="AO257" s="27"/>
    </row>
    <row r="258" spans="1:41" s="19" customFormat="1" ht="65.45" customHeight="1" x14ac:dyDescent="0.2">
      <c r="A258" s="21" t="s">
        <v>1090</v>
      </c>
      <c r="B258" s="21"/>
      <c r="C258" s="21" t="s">
        <v>1031</v>
      </c>
      <c r="D258" s="21" t="s">
        <v>1032</v>
      </c>
      <c r="E258" s="21">
        <v>642</v>
      </c>
      <c r="F258" s="22" t="s">
        <v>51</v>
      </c>
      <c r="G258" s="21">
        <v>1</v>
      </c>
      <c r="H258" s="21">
        <v>2</v>
      </c>
      <c r="I258" s="13" t="s">
        <v>1059</v>
      </c>
      <c r="J258" s="21" t="s">
        <v>54</v>
      </c>
      <c r="K258" s="21"/>
      <c r="L258" s="23" t="s">
        <v>260</v>
      </c>
      <c r="M258" s="21" t="s">
        <v>85</v>
      </c>
      <c r="N258" s="24">
        <v>1960</v>
      </c>
      <c r="O258" s="25">
        <v>1143</v>
      </c>
      <c r="P258" s="26">
        <f t="shared" si="40"/>
        <v>1960000</v>
      </c>
      <c r="Q258" s="21">
        <v>2023</v>
      </c>
      <c r="R258" s="21" t="s">
        <v>105</v>
      </c>
      <c r="S258" s="21">
        <v>2023</v>
      </c>
      <c r="T258" s="27" t="s">
        <v>344</v>
      </c>
      <c r="U258" s="28" t="s">
        <v>92</v>
      </c>
      <c r="V258" s="21">
        <v>2023</v>
      </c>
      <c r="W258" s="27" t="s">
        <v>93</v>
      </c>
      <c r="X258" s="21">
        <v>2023</v>
      </c>
      <c r="Y258" s="27" t="s">
        <v>93</v>
      </c>
      <c r="Z258" s="21">
        <v>2023</v>
      </c>
      <c r="AA258" s="27" t="s">
        <v>93</v>
      </c>
      <c r="AB258" s="28" t="s">
        <v>70</v>
      </c>
      <c r="AC258" s="27" t="s">
        <v>93</v>
      </c>
      <c r="AD258" s="28" t="s">
        <v>94</v>
      </c>
      <c r="AE258" s="21" t="s">
        <v>171</v>
      </c>
      <c r="AF258" s="29">
        <v>1</v>
      </c>
      <c r="AG258" s="29">
        <v>200611</v>
      </c>
      <c r="AH258" s="29" t="s">
        <v>62</v>
      </c>
      <c r="AI258" s="29">
        <v>1</v>
      </c>
      <c r="AJ258" s="29">
        <v>0</v>
      </c>
      <c r="AK258" s="21" t="s">
        <v>1091</v>
      </c>
      <c r="AL258" s="27" t="s">
        <v>173</v>
      </c>
      <c r="AM258" s="21" t="s">
        <v>63</v>
      </c>
      <c r="AN258" s="21" t="s">
        <v>64</v>
      </c>
      <c r="AO258" s="27"/>
    </row>
    <row r="259" spans="1:41" s="19" customFormat="1" ht="81.599999999999994" customHeight="1" x14ac:dyDescent="0.2">
      <c r="A259" s="21" t="s">
        <v>1092</v>
      </c>
      <c r="B259" s="21"/>
      <c r="C259" s="21" t="s">
        <v>1093</v>
      </c>
      <c r="D259" s="21" t="s">
        <v>1093</v>
      </c>
      <c r="E259" s="21">
        <v>796</v>
      </c>
      <c r="F259" s="22" t="s">
        <v>194</v>
      </c>
      <c r="G259" s="21">
        <v>2</v>
      </c>
      <c r="H259" s="21">
        <v>1</v>
      </c>
      <c r="I259" s="13" t="s">
        <v>1094</v>
      </c>
      <c r="J259" s="21" t="s">
        <v>54</v>
      </c>
      <c r="K259" s="21"/>
      <c r="L259" s="23" t="s">
        <v>260</v>
      </c>
      <c r="M259" s="21" t="s">
        <v>85</v>
      </c>
      <c r="N259" s="24">
        <v>11560</v>
      </c>
      <c r="O259" s="25">
        <v>11560</v>
      </c>
      <c r="P259" s="26">
        <f t="shared" si="40"/>
        <v>11560000</v>
      </c>
      <c r="Q259" s="21">
        <v>2023</v>
      </c>
      <c r="R259" s="21" t="s">
        <v>105</v>
      </c>
      <c r="S259" s="21">
        <v>2023</v>
      </c>
      <c r="T259" s="27" t="s">
        <v>107</v>
      </c>
      <c r="U259" s="28" t="s">
        <v>114</v>
      </c>
      <c r="V259" s="21">
        <v>2023</v>
      </c>
      <c r="W259" s="27" t="s">
        <v>115</v>
      </c>
      <c r="X259" s="21">
        <v>2023</v>
      </c>
      <c r="Y259" s="27" t="s">
        <v>91</v>
      </c>
      <c r="Z259" s="21">
        <v>2023</v>
      </c>
      <c r="AA259" s="27" t="s">
        <v>93</v>
      </c>
      <c r="AB259" s="28" t="s">
        <v>58</v>
      </c>
      <c r="AC259" s="27" t="s">
        <v>71</v>
      </c>
      <c r="AD259" s="28" t="s">
        <v>200</v>
      </c>
      <c r="AE259" s="21" t="s">
        <v>171</v>
      </c>
      <c r="AF259" s="29">
        <v>1</v>
      </c>
      <c r="AG259" s="29">
        <v>348277</v>
      </c>
      <c r="AH259" s="29" t="s">
        <v>62</v>
      </c>
      <c r="AI259" s="29">
        <v>0</v>
      </c>
      <c r="AJ259" s="29">
        <v>0</v>
      </c>
      <c r="AK259" s="21"/>
      <c r="AL259" s="27" t="s">
        <v>173</v>
      </c>
      <c r="AM259" s="21" t="s">
        <v>63</v>
      </c>
      <c r="AN259" s="21" t="s">
        <v>64</v>
      </c>
      <c r="AO259" s="27"/>
    </row>
    <row r="260" spans="1:41" s="19" customFormat="1" ht="78" customHeight="1" x14ac:dyDescent="0.2">
      <c r="A260" s="21" t="s">
        <v>1095</v>
      </c>
      <c r="B260" s="21"/>
      <c r="C260" s="21" t="s">
        <v>1096</v>
      </c>
      <c r="D260" s="21" t="s">
        <v>1096</v>
      </c>
      <c r="E260" s="21">
        <v>796</v>
      </c>
      <c r="F260" s="22" t="s">
        <v>194</v>
      </c>
      <c r="G260" s="21">
        <v>2</v>
      </c>
      <c r="H260" s="21">
        <v>1</v>
      </c>
      <c r="I260" s="13" t="s">
        <v>1097</v>
      </c>
      <c r="J260" s="21" t="s">
        <v>54</v>
      </c>
      <c r="K260" s="21"/>
      <c r="L260" s="23" t="s">
        <v>260</v>
      </c>
      <c r="M260" s="21" t="s">
        <v>85</v>
      </c>
      <c r="N260" s="24">
        <v>16367</v>
      </c>
      <c r="O260" s="25">
        <v>16367</v>
      </c>
      <c r="P260" s="26">
        <f t="shared" si="40"/>
        <v>16367000</v>
      </c>
      <c r="Q260" s="21">
        <v>2023</v>
      </c>
      <c r="R260" s="21" t="s">
        <v>105</v>
      </c>
      <c r="S260" s="21">
        <v>2023</v>
      </c>
      <c r="T260" s="27" t="s">
        <v>107</v>
      </c>
      <c r="U260" s="28" t="s">
        <v>114</v>
      </c>
      <c r="V260" s="21">
        <v>2023</v>
      </c>
      <c r="W260" s="27" t="s">
        <v>115</v>
      </c>
      <c r="X260" s="21">
        <v>2023</v>
      </c>
      <c r="Y260" s="27" t="s">
        <v>91</v>
      </c>
      <c r="Z260" s="21">
        <v>2023</v>
      </c>
      <c r="AA260" s="27" t="s">
        <v>93</v>
      </c>
      <c r="AB260" s="28" t="s">
        <v>58</v>
      </c>
      <c r="AC260" s="27" t="s">
        <v>71</v>
      </c>
      <c r="AD260" s="28" t="s">
        <v>200</v>
      </c>
      <c r="AE260" s="21" t="s">
        <v>219</v>
      </c>
      <c r="AF260" s="29">
        <v>1</v>
      </c>
      <c r="AG260" s="29">
        <v>348014</v>
      </c>
      <c r="AH260" s="29"/>
      <c r="AI260" s="29">
        <v>0</v>
      </c>
      <c r="AJ260" s="29">
        <v>0</v>
      </c>
      <c r="AK260" s="21"/>
      <c r="AL260" s="27" t="s">
        <v>173</v>
      </c>
      <c r="AM260" s="21" t="s">
        <v>63</v>
      </c>
      <c r="AN260" s="21" t="s">
        <v>64</v>
      </c>
      <c r="AO260" s="27"/>
    </row>
    <row r="261" spans="1:41" s="19" customFormat="1" ht="96.6" customHeight="1" x14ac:dyDescent="0.2">
      <c r="A261" s="21" t="s">
        <v>1098</v>
      </c>
      <c r="B261" s="21"/>
      <c r="C261" s="21" t="s">
        <v>1096</v>
      </c>
      <c r="D261" s="21" t="s">
        <v>1096</v>
      </c>
      <c r="E261" s="21">
        <v>796</v>
      </c>
      <c r="F261" s="22" t="s">
        <v>194</v>
      </c>
      <c r="G261" s="21">
        <v>2</v>
      </c>
      <c r="H261" s="21">
        <v>1</v>
      </c>
      <c r="I261" s="13" t="s">
        <v>1099</v>
      </c>
      <c r="J261" s="21" t="s">
        <v>54</v>
      </c>
      <c r="K261" s="21"/>
      <c r="L261" s="23" t="s">
        <v>260</v>
      </c>
      <c r="M261" s="21" t="s">
        <v>85</v>
      </c>
      <c r="N261" s="24">
        <v>29667</v>
      </c>
      <c r="O261" s="25">
        <v>29667</v>
      </c>
      <c r="P261" s="26">
        <f t="shared" si="40"/>
        <v>29667000</v>
      </c>
      <c r="Q261" s="21">
        <v>2023</v>
      </c>
      <c r="R261" s="21" t="s">
        <v>107</v>
      </c>
      <c r="S261" s="21">
        <v>2023</v>
      </c>
      <c r="T261" s="27" t="s">
        <v>115</v>
      </c>
      <c r="U261" s="28" t="s">
        <v>299</v>
      </c>
      <c r="V261" s="21">
        <v>2023</v>
      </c>
      <c r="W261" s="27" t="s">
        <v>91</v>
      </c>
      <c r="X261" s="21">
        <v>2023</v>
      </c>
      <c r="Y261" s="27" t="s">
        <v>91</v>
      </c>
      <c r="Z261" s="21">
        <v>2023</v>
      </c>
      <c r="AA261" s="27" t="s">
        <v>93</v>
      </c>
      <c r="AB261" s="28" t="s">
        <v>58</v>
      </c>
      <c r="AC261" s="27" t="s">
        <v>68</v>
      </c>
      <c r="AD261" s="28" t="s">
        <v>69</v>
      </c>
      <c r="AE261" s="21" t="s">
        <v>219</v>
      </c>
      <c r="AF261" s="29">
        <v>1</v>
      </c>
      <c r="AG261" s="29">
        <v>348014</v>
      </c>
      <c r="AH261" s="29"/>
      <c r="AI261" s="29">
        <v>0</v>
      </c>
      <c r="AJ261" s="29">
        <v>0</v>
      </c>
      <c r="AK261" s="21"/>
      <c r="AL261" s="27" t="s">
        <v>173</v>
      </c>
      <c r="AM261" s="21" t="s">
        <v>63</v>
      </c>
      <c r="AN261" s="21" t="s">
        <v>64</v>
      </c>
      <c r="AO261" s="27"/>
    </row>
    <row r="262" spans="1:41" s="19" customFormat="1" ht="101.45" customHeight="1" x14ac:dyDescent="0.2">
      <c r="A262" s="21" t="s">
        <v>1100</v>
      </c>
      <c r="B262" s="21"/>
      <c r="C262" s="21" t="s">
        <v>1093</v>
      </c>
      <c r="D262" s="21" t="s">
        <v>1093</v>
      </c>
      <c r="E262" s="21">
        <v>796</v>
      </c>
      <c r="F262" s="22" t="s">
        <v>194</v>
      </c>
      <c r="G262" s="21">
        <v>1</v>
      </c>
      <c r="H262" s="21">
        <v>1</v>
      </c>
      <c r="I262" s="13" t="s">
        <v>1101</v>
      </c>
      <c r="J262" s="21" t="s">
        <v>54</v>
      </c>
      <c r="K262" s="21"/>
      <c r="L262" s="23" t="s">
        <v>260</v>
      </c>
      <c r="M262" s="21" t="s">
        <v>85</v>
      </c>
      <c r="N262" s="24">
        <v>18216</v>
      </c>
      <c r="O262" s="25">
        <v>18216</v>
      </c>
      <c r="P262" s="26">
        <f t="shared" si="40"/>
        <v>18216000</v>
      </c>
      <c r="Q262" s="21">
        <v>2023</v>
      </c>
      <c r="R262" s="21" t="s">
        <v>107</v>
      </c>
      <c r="S262" s="21">
        <v>2023</v>
      </c>
      <c r="T262" s="27" t="s">
        <v>115</v>
      </c>
      <c r="U262" s="28" t="s">
        <v>299</v>
      </c>
      <c r="V262" s="21">
        <v>2023</v>
      </c>
      <c r="W262" s="27" t="s">
        <v>91</v>
      </c>
      <c r="X262" s="21">
        <v>2023</v>
      </c>
      <c r="Y262" s="27" t="s">
        <v>91</v>
      </c>
      <c r="Z262" s="21">
        <v>2023</v>
      </c>
      <c r="AA262" s="27" t="s">
        <v>93</v>
      </c>
      <c r="AB262" s="28" t="s">
        <v>58</v>
      </c>
      <c r="AC262" s="27" t="s">
        <v>68</v>
      </c>
      <c r="AD262" s="28" t="s">
        <v>69</v>
      </c>
      <c r="AE262" s="21" t="s">
        <v>219</v>
      </c>
      <c r="AF262" s="29">
        <v>1</v>
      </c>
      <c r="AG262" s="29">
        <v>348014</v>
      </c>
      <c r="AH262" s="29"/>
      <c r="AI262" s="29">
        <v>0</v>
      </c>
      <c r="AJ262" s="29">
        <v>0</v>
      </c>
      <c r="AK262" s="21"/>
      <c r="AL262" s="27" t="s">
        <v>173</v>
      </c>
      <c r="AM262" s="21" t="s">
        <v>63</v>
      </c>
      <c r="AN262" s="21" t="s">
        <v>64</v>
      </c>
      <c r="AO262" s="27"/>
    </row>
    <row r="263" spans="1:41" s="19" customFormat="1" ht="121.9" customHeight="1" x14ac:dyDescent="0.2">
      <c r="A263" s="21" t="s">
        <v>1102</v>
      </c>
      <c r="B263" s="21"/>
      <c r="C263" s="21" t="s">
        <v>193</v>
      </c>
      <c r="D263" s="21" t="s">
        <v>618</v>
      </c>
      <c r="E263" s="21">
        <v>792</v>
      </c>
      <c r="F263" s="22" t="s">
        <v>248</v>
      </c>
      <c r="G263" s="21">
        <v>13</v>
      </c>
      <c r="H263" s="21">
        <v>3</v>
      </c>
      <c r="I263" s="13" t="s">
        <v>1103</v>
      </c>
      <c r="J263" s="21" t="s">
        <v>54</v>
      </c>
      <c r="K263" s="21"/>
      <c r="L263" s="23" t="s">
        <v>689</v>
      </c>
      <c r="M263" s="21" t="s">
        <v>157</v>
      </c>
      <c r="N263" s="24">
        <v>83.9</v>
      </c>
      <c r="O263" s="25">
        <v>28</v>
      </c>
      <c r="P263" s="26">
        <f t="shared" si="40"/>
        <v>83900</v>
      </c>
      <c r="Q263" s="21">
        <v>2023</v>
      </c>
      <c r="R263" s="21" t="s">
        <v>91</v>
      </c>
      <c r="S263" s="21">
        <v>2023</v>
      </c>
      <c r="T263" s="27" t="s">
        <v>93</v>
      </c>
      <c r="U263" s="28" t="s">
        <v>123</v>
      </c>
      <c r="V263" s="21">
        <v>2023</v>
      </c>
      <c r="W263" s="27" t="s">
        <v>124</v>
      </c>
      <c r="X263" s="21">
        <v>2023</v>
      </c>
      <c r="Y263" s="27" t="s">
        <v>130</v>
      </c>
      <c r="Z263" s="21">
        <v>2023</v>
      </c>
      <c r="AA263" s="27" t="s">
        <v>71</v>
      </c>
      <c r="AB263" s="28" t="s">
        <v>70</v>
      </c>
      <c r="AC263" s="27" t="s">
        <v>71</v>
      </c>
      <c r="AD263" s="28" t="s">
        <v>72</v>
      </c>
      <c r="AE263" s="21" t="s">
        <v>164</v>
      </c>
      <c r="AF263" s="29">
        <v>0</v>
      </c>
      <c r="AG263" s="29">
        <v>376086</v>
      </c>
      <c r="AH263" s="29" t="s">
        <v>62</v>
      </c>
      <c r="AI263" s="29">
        <v>0</v>
      </c>
      <c r="AJ263" s="29">
        <v>22</v>
      </c>
      <c r="AK263" s="21" t="s">
        <v>1104</v>
      </c>
      <c r="AL263" s="27"/>
      <c r="AM263" s="21"/>
      <c r="AN263" s="21"/>
      <c r="AO263" s="27" t="s">
        <v>221</v>
      </c>
    </row>
    <row r="264" spans="1:41" s="19" customFormat="1" ht="85.9" customHeight="1" x14ac:dyDescent="0.2">
      <c r="A264" s="21" t="s">
        <v>1105</v>
      </c>
      <c r="B264" s="21"/>
      <c r="C264" s="21" t="s">
        <v>193</v>
      </c>
      <c r="D264" s="21" t="s">
        <v>618</v>
      </c>
      <c r="E264" s="21">
        <v>792</v>
      </c>
      <c r="F264" s="22" t="s">
        <v>248</v>
      </c>
      <c r="G264" s="21">
        <v>12</v>
      </c>
      <c r="H264" s="21">
        <v>3</v>
      </c>
      <c r="I264" s="13" t="s">
        <v>1106</v>
      </c>
      <c r="J264" s="21" t="s">
        <v>54</v>
      </c>
      <c r="K264" s="21"/>
      <c r="L264" s="23" t="s">
        <v>689</v>
      </c>
      <c r="M264" s="21" t="s">
        <v>157</v>
      </c>
      <c r="N264" s="24">
        <v>90.75</v>
      </c>
      <c r="O264" s="25">
        <v>68.063000000000002</v>
      </c>
      <c r="P264" s="26">
        <f t="shared" si="40"/>
        <v>90750</v>
      </c>
      <c r="Q264" s="21">
        <v>2023</v>
      </c>
      <c r="R264" s="21" t="s">
        <v>56</v>
      </c>
      <c r="S264" s="21">
        <v>2023</v>
      </c>
      <c r="T264" s="27" t="s">
        <v>105</v>
      </c>
      <c r="U264" s="28" t="s">
        <v>106</v>
      </c>
      <c r="V264" s="21">
        <v>2023</v>
      </c>
      <c r="W264" s="27" t="s">
        <v>107</v>
      </c>
      <c r="X264" s="21">
        <v>2023</v>
      </c>
      <c r="Y264" s="27" t="s">
        <v>115</v>
      </c>
      <c r="Z264" s="21">
        <v>2023</v>
      </c>
      <c r="AA264" s="27" t="s">
        <v>115</v>
      </c>
      <c r="AB264" s="28" t="s">
        <v>70</v>
      </c>
      <c r="AC264" s="27" t="s">
        <v>115</v>
      </c>
      <c r="AD264" s="28" t="s">
        <v>589</v>
      </c>
      <c r="AE264" s="21" t="s">
        <v>164</v>
      </c>
      <c r="AF264" s="29">
        <v>0</v>
      </c>
      <c r="AG264" s="29">
        <v>376086</v>
      </c>
      <c r="AH264" s="29" t="s">
        <v>62</v>
      </c>
      <c r="AI264" s="29">
        <v>0</v>
      </c>
      <c r="AJ264" s="29">
        <v>22</v>
      </c>
      <c r="AK264" s="21" t="s">
        <v>1107</v>
      </c>
      <c r="AL264" s="27"/>
      <c r="AM264" s="21"/>
      <c r="AN264" s="21"/>
      <c r="AO264" s="27" t="s">
        <v>221</v>
      </c>
    </row>
    <row r="265" spans="1:41" s="19" customFormat="1" ht="65.45" customHeight="1" x14ac:dyDescent="0.2">
      <c r="A265" s="21" t="s">
        <v>1108</v>
      </c>
      <c r="B265" s="21"/>
      <c r="C265" s="21" t="s">
        <v>992</v>
      </c>
      <c r="D265" s="21" t="s">
        <v>1109</v>
      </c>
      <c r="E265" s="21">
        <v>642</v>
      </c>
      <c r="F265" s="22" t="s">
        <v>51</v>
      </c>
      <c r="G265" s="21">
        <v>1</v>
      </c>
      <c r="H265" s="21">
        <v>3</v>
      </c>
      <c r="I265" s="13" t="s">
        <v>1110</v>
      </c>
      <c r="J265" s="21" t="s">
        <v>54</v>
      </c>
      <c r="K265" s="21"/>
      <c r="L265" s="23">
        <v>67000000000</v>
      </c>
      <c r="M265" s="21" t="s">
        <v>939</v>
      </c>
      <c r="N265" s="24">
        <v>640.20000000000005</v>
      </c>
      <c r="O265" s="25">
        <v>586.85</v>
      </c>
      <c r="P265" s="26">
        <f t="shared" si="40"/>
        <v>640200</v>
      </c>
      <c r="Q265" s="21">
        <v>2023</v>
      </c>
      <c r="R265" s="21" t="s">
        <v>56</v>
      </c>
      <c r="S265" s="21">
        <v>2023</v>
      </c>
      <c r="T265" s="27" t="s">
        <v>105</v>
      </c>
      <c r="U265" s="28" t="s">
        <v>106</v>
      </c>
      <c r="V265" s="21">
        <v>2023</v>
      </c>
      <c r="W265" s="27" t="s">
        <v>105</v>
      </c>
      <c r="X265" s="21">
        <v>2023</v>
      </c>
      <c r="Y265" s="27" t="s">
        <v>105</v>
      </c>
      <c r="Z265" s="21" t="s">
        <v>58</v>
      </c>
      <c r="AA265" s="27" t="s">
        <v>105</v>
      </c>
      <c r="AB265" s="28" t="s">
        <v>70</v>
      </c>
      <c r="AC265" s="27" t="s">
        <v>105</v>
      </c>
      <c r="AD265" s="28" t="s">
        <v>182</v>
      </c>
      <c r="AE265" s="21" t="s">
        <v>171</v>
      </c>
      <c r="AF265" s="29">
        <v>1</v>
      </c>
      <c r="AG265" s="29">
        <v>200611</v>
      </c>
      <c r="AH265" s="29" t="s">
        <v>62</v>
      </c>
      <c r="AI265" s="29">
        <v>1</v>
      </c>
      <c r="AJ265" s="29">
        <v>0</v>
      </c>
      <c r="AK265" s="21" t="s">
        <v>1111</v>
      </c>
      <c r="AL265" s="27" t="s">
        <v>173</v>
      </c>
      <c r="AM265" s="21" t="s">
        <v>63</v>
      </c>
      <c r="AN265" s="21" t="s">
        <v>64</v>
      </c>
      <c r="AO265" s="27" t="s">
        <v>1112</v>
      </c>
    </row>
    <row r="266" spans="1:41" s="19" customFormat="1" ht="65.45" customHeight="1" x14ac:dyDescent="0.2">
      <c r="A266" s="21" t="s">
        <v>1113</v>
      </c>
      <c r="B266" s="21"/>
      <c r="C266" s="21" t="s">
        <v>1031</v>
      </c>
      <c r="D266" s="21" t="s">
        <v>1032</v>
      </c>
      <c r="E266" s="21">
        <v>642</v>
      </c>
      <c r="F266" s="22" t="s">
        <v>51</v>
      </c>
      <c r="G266" s="21">
        <v>1</v>
      </c>
      <c r="H266" s="21">
        <v>3</v>
      </c>
      <c r="I266" s="13" t="s">
        <v>1114</v>
      </c>
      <c r="J266" s="21" t="s">
        <v>54</v>
      </c>
      <c r="K266" s="21"/>
      <c r="L266" s="23" t="s">
        <v>260</v>
      </c>
      <c r="M266" s="21" t="s">
        <v>85</v>
      </c>
      <c r="N266" s="24">
        <v>325.39999999999998</v>
      </c>
      <c r="O266" s="25">
        <v>0</v>
      </c>
      <c r="P266" s="26">
        <f t="shared" si="40"/>
        <v>325400</v>
      </c>
      <c r="Q266" s="21">
        <v>2023</v>
      </c>
      <c r="R266" s="21" t="s">
        <v>59</v>
      </c>
      <c r="S266" s="21">
        <v>2023</v>
      </c>
      <c r="T266" s="27" t="s">
        <v>78</v>
      </c>
      <c r="U266" s="28" t="s">
        <v>79</v>
      </c>
      <c r="V266" s="21">
        <v>2023</v>
      </c>
      <c r="W266" s="27" t="s">
        <v>78</v>
      </c>
      <c r="X266" s="21">
        <v>2023</v>
      </c>
      <c r="Y266" s="27" t="s">
        <v>78</v>
      </c>
      <c r="Z266" s="21" t="s">
        <v>70</v>
      </c>
      <c r="AA266" s="27" t="s">
        <v>56</v>
      </c>
      <c r="AB266" s="28" t="s">
        <v>205</v>
      </c>
      <c r="AC266" s="27" t="s">
        <v>56</v>
      </c>
      <c r="AD266" s="28" t="s">
        <v>201</v>
      </c>
      <c r="AE266" s="21" t="s">
        <v>171</v>
      </c>
      <c r="AF266" s="29">
        <v>1</v>
      </c>
      <c r="AG266" s="29">
        <v>348277</v>
      </c>
      <c r="AH266" s="29" t="s">
        <v>62</v>
      </c>
      <c r="AI266" s="60">
        <v>1</v>
      </c>
      <c r="AJ266" s="29">
        <v>0</v>
      </c>
      <c r="AK266" s="21" t="s">
        <v>1115</v>
      </c>
      <c r="AL266" s="27" t="s">
        <v>173</v>
      </c>
      <c r="AM266" s="21" t="s">
        <v>63</v>
      </c>
      <c r="AN266" s="21" t="s">
        <v>64</v>
      </c>
      <c r="AO266" s="27"/>
    </row>
    <row r="267" spans="1:41" s="19" customFormat="1" ht="105" customHeight="1" x14ac:dyDescent="0.2">
      <c r="A267" s="21" t="s">
        <v>1116</v>
      </c>
      <c r="B267" s="21"/>
      <c r="C267" s="21" t="s">
        <v>998</v>
      </c>
      <c r="D267" s="21" t="s">
        <v>1004</v>
      </c>
      <c r="E267" s="21">
        <v>642</v>
      </c>
      <c r="F267" s="22" t="s">
        <v>51</v>
      </c>
      <c r="G267" s="21">
        <v>1</v>
      </c>
      <c r="H267" s="21">
        <v>3</v>
      </c>
      <c r="I267" s="13" t="s">
        <v>1117</v>
      </c>
      <c r="J267" s="21" t="s">
        <v>54</v>
      </c>
      <c r="K267" s="21"/>
      <c r="L267" s="23" t="s">
        <v>260</v>
      </c>
      <c r="M267" s="21" t="s">
        <v>85</v>
      </c>
      <c r="N267" s="24">
        <v>1150</v>
      </c>
      <c r="O267" s="25">
        <v>383.33</v>
      </c>
      <c r="P267" s="26">
        <f t="shared" si="40"/>
        <v>1150000</v>
      </c>
      <c r="Q267" s="21">
        <v>2023</v>
      </c>
      <c r="R267" s="21" t="s">
        <v>93</v>
      </c>
      <c r="S267" s="21">
        <v>2023</v>
      </c>
      <c r="T267" s="27" t="s">
        <v>124</v>
      </c>
      <c r="U267" s="28" t="s">
        <v>129</v>
      </c>
      <c r="V267" s="21">
        <v>2023</v>
      </c>
      <c r="W267" s="27" t="s">
        <v>130</v>
      </c>
      <c r="X267" s="21">
        <v>2023</v>
      </c>
      <c r="Y267" s="27" t="s">
        <v>71</v>
      </c>
      <c r="Z267" s="21">
        <v>2023</v>
      </c>
      <c r="AA267" s="27" t="s">
        <v>71</v>
      </c>
      <c r="AB267" s="28">
        <v>2024</v>
      </c>
      <c r="AC267" s="27" t="s">
        <v>71</v>
      </c>
      <c r="AD267" s="28" t="s">
        <v>72</v>
      </c>
      <c r="AE267" s="21" t="s">
        <v>171</v>
      </c>
      <c r="AF267" s="29">
        <v>1</v>
      </c>
      <c r="AG267" s="29">
        <v>348277</v>
      </c>
      <c r="AH267" s="29" t="s">
        <v>62</v>
      </c>
      <c r="AI267" s="29">
        <v>0</v>
      </c>
      <c r="AJ267" s="29">
        <v>0</v>
      </c>
      <c r="AK267" s="21" t="s">
        <v>1118</v>
      </c>
      <c r="AL267" s="27" t="s">
        <v>173</v>
      </c>
      <c r="AM267" s="21" t="s">
        <v>63</v>
      </c>
      <c r="AN267" s="21" t="s">
        <v>64</v>
      </c>
      <c r="AO267" s="27" t="s">
        <v>1119</v>
      </c>
    </row>
    <row r="268" spans="1:41" s="19" customFormat="1" ht="65.45" customHeight="1" x14ac:dyDescent="0.2">
      <c r="A268" s="21" t="s">
        <v>1120</v>
      </c>
      <c r="B268" s="21"/>
      <c r="C268" s="21">
        <v>86</v>
      </c>
      <c r="D268" s="21" t="s">
        <v>242</v>
      </c>
      <c r="E268" s="21">
        <v>642</v>
      </c>
      <c r="F268" s="22" t="s">
        <v>51</v>
      </c>
      <c r="G268" s="21">
        <v>1</v>
      </c>
      <c r="H268" s="21">
        <v>3</v>
      </c>
      <c r="I268" s="13" t="s">
        <v>1121</v>
      </c>
      <c r="J268" s="21" t="s">
        <v>54</v>
      </c>
      <c r="K268" s="21"/>
      <c r="L268" s="23" t="s">
        <v>260</v>
      </c>
      <c r="M268" s="21" t="s">
        <v>85</v>
      </c>
      <c r="N268" s="24">
        <v>468.6</v>
      </c>
      <c r="O268" s="25">
        <v>429.55</v>
      </c>
      <c r="P268" s="26">
        <f t="shared" si="40"/>
        <v>468600</v>
      </c>
      <c r="Q268" s="21">
        <v>2023</v>
      </c>
      <c r="R268" s="21" t="s">
        <v>56</v>
      </c>
      <c r="S268" s="21">
        <v>2023</v>
      </c>
      <c r="T268" s="27" t="s">
        <v>56</v>
      </c>
      <c r="U268" s="28" t="s">
        <v>57</v>
      </c>
      <c r="V268" s="21">
        <v>2023</v>
      </c>
      <c r="W268" s="27" t="s">
        <v>105</v>
      </c>
      <c r="X268" s="21">
        <v>2023</v>
      </c>
      <c r="Y268" s="27" t="s">
        <v>105</v>
      </c>
      <c r="Z268" s="21">
        <v>2023</v>
      </c>
      <c r="AA268" s="27" t="s">
        <v>105</v>
      </c>
      <c r="AB268" s="28">
        <v>2024</v>
      </c>
      <c r="AC268" s="27" t="s">
        <v>105</v>
      </c>
      <c r="AD268" s="28" t="s">
        <v>182</v>
      </c>
      <c r="AE268" s="21" t="s">
        <v>171</v>
      </c>
      <c r="AF268" s="29">
        <v>1</v>
      </c>
      <c r="AG268" s="29">
        <v>200611</v>
      </c>
      <c r="AH268" s="29" t="s">
        <v>62</v>
      </c>
      <c r="AI268" s="29">
        <v>1</v>
      </c>
      <c r="AJ268" s="29">
        <v>0</v>
      </c>
      <c r="AK268" s="21" t="s">
        <v>1122</v>
      </c>
      <c r="AL268" s="27" t="s">
        <v>173</v>
      </c>
      <c r="AM268" s="21" t="s">
        <v>63</v>
      </c>
      <c r="AN268" s="21" t="s">
        <v>64</v>
      </c>
      <c r="AO268" s="27" t="s">
        <v>1112</v>
      </c>
    </row>
    <row r="269" spans="1:41" s="19" customFormat="1" ht="112.15" customHeight="1" x14ac:dyDescent="0.2">
      <c r="A269" s="21" t="s">
        <v>1123</v>
      </c>
      <c r="B269" s="21"/>
      <c r="C269" s="21" t="s">
        <v>1031</v>
      </c>
      <c r="D269" s="21" t="s">
        <v>1032</v>
      </c>
      <c r="E269" s="21">
        <v>642</v>
      </c>
      <c r="F269" s="22" t="s">
        <v>51</v>
      </c>
      <c r="G269" s="21">
        <v>1</v>
      </c>
      <c r="H269" s="21">
        <v>3</v>
      </c>
      <c r="I269" s="13" t="s">
        <v>1124</v>
      </c>
      <c r="J269" s="21" t="s">
        <v>54</v>
      </c>
      <c r="K269" s="21"/>
      <c r="L269" s="23" t="s">
        <v>260</v>
      </c>
      <c r="M269" s="21" t="s">
        <v>85</v>
      </c>
      <c r="N269" s="24">
        <v>3276.6</v>
      </c>
      <c r="O269" s="25">
        <v>546.1</v>
      </c>
      <c r="P269" s="26">
        <f t="shared" si="40"/>
        <v>3276600</v>
      </c>
      <c r="Q269" s="21">
        <v>2023</v>
      </c>
      <c r="R269" s="21" t="s">
        <v>130</v>
      </c>
      <c r="S269" s="21">
        <v>2023</v>
      </c>
      <c r="T269" s="27" t="s">
        <v>71</v>
      </c>
      <c r="U269" s="28" t="s">
        <v>200</v>
      </c>
      <c r="V269" s="21">
        <v>2023</v>
      </c>
      <c r="W269" s="27" t="s">
        <v>68</v>
      </c>
      <c r="X269" s="21">
        <v>2023</v>
      </c>
      <c r="Y269" s="27" t="s">
        <v>59</v>
      </c>
      <c r="Z269" s="21" t="s">
        <v>58</v>
      </c>
      <c r="AA269" s="27" t="s">
        <v>59</v>
      </c>
      <c r="AB269" s="28" t="s">
        <v>70</v>
      </c>
      <c r="AC269" s="27" t="s">
        <v>59</v>
      </c>
      <c r="AD269" s="28" t="s">
        <v>142</v>
      </c>
      <c r="AE269" s="21" t="s">
        <v>171</v>
      </c>
      <c r="AF269" s="29">
        <v>1</v>
      </c>
      <c r="AG269" s="29">
        <v>200611</v>
      </c>
      <c r="AH269" s="29" t="s">
        <v>62</v>
      </c>
      <c r="AI269" s="29">
        <v>1</v>
      </c>
      <c r="AJ269" s="29">
        <v>0</v>
      </c>
      <c r="AK269" s="21" t="s">
        <v>1125</v>
      </c>
      <c r="AL269" s="27" t="s">
        <v>173</v>
      </c>
      <c r="AM269" s="21" t="s">
        <v>63</v>
      </c>
      <c r="AN269" s="21" t="s">
        <v>64</v>
      </c>
      <c r="AO269" s="27" t="s">
        <v>1126</v>
      </c>
    </row>
    <row r="270" spans="1:41" s="19" customFormat="1" ht="112.15" customHeight="1" x14ac:dyDescent="0.2">
      <c r="A270" s="21" t="s">
        <v>1127</v>
      </c>
      <c r="B270" s="21"/>
      <c r="C270" s="21" t="s">
        <v>1031</v>
      </c>
      <c r="D270" s="21" t="s">
        <v>1032</v>
      </c>
      <c r="E270" s="21">
        <v>642</v>
      </c>
      <c r="F270" s="22" t="s">
        <v>51</v>
      </c>
      <c r="G270" s="21">
        <v>1</v>
      </c>
      <c r="H270" s="21">
        <v>3</v>
      </c>
      <c r="I270" s="13" t="s">
        <v>1128</v>
      </c>
      <c r="J270" s="21" t="s">
        <v>54</v>
      </c>
      <c r="K270" s="21"/>
      <c r="L270" s="23" t="s">
        <v>260</v>
      </c>
      <c r="M270" s="21" t="s">
        <v>85</v>
      </c>
      <c r="N270" s="24">
        <v>290</v>
      </c>
      <c r="O270" s="25">
        <v>0</v>
      </c>
      <c r="P270" s="26">
        <f t="shared" si="40"/>
        <v>290000</v>
      </c>
      <c r="Q270" s="21">
        <v>2023</v>
      </c>
      <c r="R270" s="21" t="s">
        <v>68</v>
      </c>
      <c r="S270" s="21">
        <v>2023</v>
      </c>
      <c r="T270" s="27" t="s">
        <v>59</v>
      </c>
      <c r="U270" s="28" t="s">
        <v>60</v>
      </c>
      <c r="V270" s="21">
        <v>2023</v>
      </c>
      <c r="W270" s="27" t="s">
        <v>78</v>
      </c>
      <c r="X270" s="21">
        <v>2023</v>
      </c>
      <c r="Y270" s="27" t="s">
        <v>78</v>
      </c>
      <c r="Z270" s="21" t="s">
        <v>70</v>
      </c>
      <c r="AA270" s="27" t="s">
        <v>56</v>
      </c>
      <c r="AB270" s="28" t="s">
        <v>70</v>
      </c>
      <c r="AC270" s="27" t="s">
        <v>78</v>
      </c>
      <c r="AD270" s="28" t="s">
        <v>163</v>
      </c>
      <c r="AE270" s="21" t="s">
        <v>171</v>
      </c>
      <c r="AF270" s="29">
        <v>1</v>
      </c>
      <c r="AG270" s="29">
        <v>200611</v>
      </c>
      <c r="AH270" s="29" t="s">
        <v>62</v>
      </c>
      <c r="AI270" s="29">
        <v>1</v>
      </c>
      <c r="AJ270" s="29">
        <v>0</v>
      </c>
      <c r="AK270" s="21" t="s">
        <v>1129</v>
      </c>
      <c r="AL270" s="27" t="s">
        <v>173</v>
      </c>
      <c r="AM270" s="21" t="s">
        <v>63</v>
      </c>
      <c r="AN270" s="21" t="s">
        <v>64</v>
      </c>
      <c r="AO270" s="27"/>
    </row>
    <row r="271" spans="1:41" s="19" customFormat="1" ht="65.45" customHeight="1" x14ac:dyDescent="0.2">
      <c r="A271" s="21" t="s">
        <v>1130</v>
      </c>
      <c r="B271" s="21"/>
      <c r="C271" s="21" t="s">
        <v>1031</v>
      </c>
      <c r="D271" s="21" t="s">
        <v>1131</v>
      </c>
      <c r="E271" s="21">
        <v>642</v>
      </c>
      <c r="F271" s="22" t="s">
        <v>51</v>
      </c>
      <c r="G271" s="21">
        <v>1</v>
      </c>
      <c r="H271" s="21">
        <v>3</v>
      </c>
      <c r="I271" s="13" t="s">
        <v>1132</v>
      </c>
      <c r="J271" s="21" t="s">
        <v>54</v>
      </c>
      <c r="K271" s="21"/>
      <c r="L271" s="23" t="s">
        <v>260</v>
      </c>
      <c r="M271" s="21" t="s">
        <v>85</v>
      </c>
      <c r="N271" s="24">
        <v>452.8</v>
      </c>
      <c r="O271" s="25">
        <v>113.2</v>
      </c>
      <c r="P271" s="26">
        <f t="shared" si="40"/>
        <v>452800</v>
      </c>
      <c r="Q271" s="21">
        <v>2023</v>
      </c>
      <c r="R271" s="21" t="s">
        <v>93</v>
      </c>
      <c r="S271" s="21">
        <v>2023</v>
      </c>
      <c r="T271" s="27" t="s">
        <v>124</v>
      </c>
      <c r="U271" s="28" t="s">
        <v>129</v>
      </c>
      <c r="V271" s="21">
        <v>2023</v>
      </c>
      <c r="W271" s="27" t="s">
        <v>130</v>
      </c>
      <c r="X271" s="21">
        <v>2023</v>
      </c>
      <c r="Y271" s="27" t="s">
        <v>71</v>
      </c>
      <c r="Z271" s="21">
        <v>2023</v>
      </c>
      <c r="AA271" s="27" t="s">
        <v>68</v>
      </c>
      <c r="AB271" s="28" t="s">
        <v>70</v>
      </c>
      <c r="AC271" s="27" t="s">
        <v>68</v>
      </c>
      <c r="AD271" s="28" t="s">
        <v>1133</v>
      </c>
      <c r="AE271" s="21" t="s">
        <v>171</v>
      </c>
      <c r="AF271" s="29">
        <v>1</v>
      </c>
      <c r="AG271" s="29">
        <v>348277</v>
      </c>
      <c r="AH271" s="29" t="s">
        <v>62</v>
      </c>
      <c r="AI271" s="29">
        <v>0</v>
      </c>
      <c r="AJ271" s="29">
        <v>0</v>
      </c>
      <c r="AK271" s="21" t="s">
        <v>1134</v>
      </c>
      <c r="AL271" s="27" t="s">
        <v>173</v>
      </c>
      <c r="AM271" s="21" t="s">
        <v>63</v>
      </c>
      <c r="AN271" s="21" t="s">
        <v>64</v>
      </c>
      <c r="AO271" s="27"/>
    </row>
    <row r="272" spans="1:41" s="19" customFormat="1" ht="65.45" customHeight="1" x14ac:dyDescent="0.2">
      <c r="A272" s="21" t="s">
        <v>1135</v>
      </c>
      <c r="B272" s="21"/>
      <c r="C272" s="21" t="s">
        <v>1031</v>
      </c>
      <c r="D272" s="21" t="s">
        <v>1131</v>
      </c>
      <c r="E272" s="21">
        <v>642</v>
      </c>
      <c r="F272" s="22" t="s">
        <v>51</v>
      </c>
      <c r="G272" s="21">
        <v>1</v>
      </c>
      <c r="H272" s="21">
        <v>3</v>
      </c>
      <c r="I272" s="13" t="s">
        <v>1136</v>
      </c>
      <c r="J272" s="21" t="s">
        <v>54</v>
      </c>
      <c r="K272" s="21"/>
      <c r="L272" s="23" t="s">
        <v>260</v>
      </c>
      <c r="M272" s="21" t="s">
        <v>85</v>
      </c>
      <c r="N272" s="24">
        <v>166.34</v>
      </c>
      <c r="O272" s="25">
        <v>0</v>
      </c>
      <c r="P272" s="26">
        <f t="shared" si="40"/>
        <v>166340</v>
      </c>
      <c r="Q272" s="21">
        <v>2023</v>
      </c>
      <c r="R272" s="21" t="s">
        <v>68</v>
      </c>
      <c r="S272" s="21">
        <v>2023</v>
      </c>
      <c r="T272" s="27" t="s">
        <v>59</v>
      </c>
      <c r="U272" s="28" t="s">
        <v>60</v>
      </c>
      <c r="V272" s="21">
        <v>2023</v>
      </c>
      <c r="W272" s="27" t="s">
        <v>78</v>
      </c>
      <c r="X272" s="21">
        <v>2023</v>
      </c>
      <c r="Y272" s="27" t="s">
        <v>78</v>
      </c>
      <c r="Z272" s="21" t="s">
        <v>70</v>
      </c>
      <c r="AA272" s="27" t="s">
        <v>56</v>
      </c>
      <c r="AB272" s="28" t="s">
        <v>70</v>
      </c>
      <c r="AC272" s="27" t="s">
        <v>78</v>
      </c>
      <c r="AD272" s="28" t="s">
        <v>163</v>
      </c>
      <c r="AE272" s="21" t="s">
        <v>171</v>
      </c>
      <c r="AF272" s="29">
        <v>1</v>
      </c>
      <c r="AG272" s="29">
        <v>348277</v>
      </c>
      <c r="AH272" s="29" t="s">
        <v>62</v>
      </c>
      <c r="AI272" s="29">
        <v>0</v>
      </c>
      <c r="AJ272" s="29">
        <v>0</v>
      </c>
      <c r="AK272" s="21" t="s">
        <v>1137</v>
      </c>
      <c r="AL272" s="27" t="s">
        <v>173</v>
      </c>
      <c r="AM272" s="21" t="s">
        <v>63</v>
      </c>
      <c r="AN272" s="21" t="s">
        <v>64</v>
      </c>
      <c r="AO272" s="27"/>
    </row>
    <row r="273" spans="1:41" s="19" customFormat="1" ht="65.45" customHeight="1" x14ac:dyDescent="0.2">
      <c r="A273" s="21" t="s">
        <v>1138</v>
      </c>
      <c r="B273" s="21"/>
      <c r="C273" s="21" t="s">
        <v>1031</v>
      </c>
      <c r="D273" s="21" t="s">
        <v>1032</v>
      </c>
      <c r="E273" s="21">
        <v>642</v>
      </c>
      <c r="F273" s="22" t="s">
        <v>51</v>
      </c>
      <c r="G273" s="21">
        <v>1</v>
      </c>
      <c r="H273" s="21">
        <v>2</v>
      </c>
      <c r="I273" s="13" t="s">
        <v>1059</v>
      </c>
      <c r="J273" s="21" t="s">
        <v>54</v>
      </c>
      <c r="K273" s="21"/>
      <c r="L273" s="23" t="s">
        <v>349</v>
      </c>
      <c r="M273" s="21" t="s">
        <v>648</v>
      </c>
      <c r="N273" s="24">
        <v>1819</v>
      </c>
      <c r="O273" s="25">
        <v>1364.25</v>
      </c>
      <c r="P273" s="26">
        <f t="shared" si="40"/>
        <v>1819000</v>
      </c>
      <c r="Q273" s="21">
        <v>2023</v>
      </c>
      <c r="R273" s="21" t="s">
        <v>105</v>
      </c>
      <c r="S273" s="21">
        <v>2023</v>
      </c>
      <c r="T273" s="27" t="s">
        <v>105</v>
      </c>
      <c r="U273" s="28" t="s">
        <v>106</v>
      </c>
      <c r="V273" s="21">
        <v>2023</v>
      </c>
      <c r="W273" s="27" t="s">
        <v>107</v>
      </c>
      <c r="X273" s="21">
        <v>2023</v>
      </c>
      <c r="Y273" s="27" t="s">
        <v>107</v>
      </c>
      <c r="Z273" s="21">
        <v>2023</v>
      </c>
      <c r="AA273" s="27" t="s">
        <v>115</v>
      </c>
      <c r="AB273" s="28" t="s">
        <v>70</v>
      </c>
      <c r="AC273" s="27" t="s">
        <v>115</v>
      </c>
      <c r="AD273" s="28" t="s">
        <v>589</v>
      </c>
      <c r="AE273" s="21" t="s">
        <v>171</v>
      </c>
      <c r="AF273" s="29">
        <v>1</v>
      </c>
      <c r="AG273" s="29">
        <v>200611</v>
      </c>
      <c r="AH273" s="29" t="s">
        <v>62</v>
      </c>
      <c r="AI273" s="29">
        <v>1</v>
      </c>
      <c r="AJ273" s="29">
        <v>0</v>
      </c>
      <c r="AK273" s="21" t="s">
        <v>1139</v>
      </c>
      <c r="AL273" s="27" t="s">
        <v>173</v>
      </c>
      <c r="AM273" s="21" t="s">
        <v>63</v>
      </c>
      <c r="AN273" s="21" t="s">
        <v>64</v>
      </c>
      <c r="AO273" s="27"/>
    </row>
    <row r="274" spans="1:41" s="19" customFormat="1" ht="65.45" customHeight="1" x14ac:dyDescent="0.2">
      <c r="A274" s="21" t="s">
        <v>1140</v>
      </c>
      <c r="B274" s="21"/>
      <c r="C274" s="21" t="s">
        <v>1141</v>
      </c>
      <c r="D274" s="21" t="s">
        <v>1142</v>
      </c>
      <c r="E274" s="21">
        <v>642</v>
      </c>
      <c r="F274" s="22" t="s">
        <v>51</v>
      </c>
      <c r="G274" s="21">
        <v>5</v>
      </c>
      <c r="H274" s="21">
        <v>2</v>
      </c>
      <c r="I274" s="13" t="s">
        <v>1143</v>
      </c>
      <c r="J274" s="21" t="s">
        <v>54</v>
      </c>
      <c r="K274" s="21"/>
      <c r="L274" s="23" t="s">
        <v>689</v>
      </c>
      <c r="M274" s="21" t="s">
        <v>157</v>
      </c>
      <c r="N274" s="24">
        <v>3578.34</v>
      </c>
      <c r="O274" s="25">
        <v>2087.3649999999998</v>
      </c>
      <c r="P274" s="26">
        <f t="shared" si="40"/>
        <v>3578340</v>
      </c>
      <c r="Q274" s="21">
        <v>2023</v>
      </c>
      <c r="R274" s="21" t="s">
        <v>105</v>
      </c>
      <c r="S274" s="21">
        <v>2023</v>
      </c>
      <c r="T274" s="27" t="s">
        <v>107</v>
      </c>
      <c r="U274" s="28" t="s">
        <v>114</v>
      </c>
      <c r="V274" s="21">
        <v>2023</v>
      </c>
      <c r="W274" s="27" t="s">
        <v>115</v>
      </c>
      <c r="X274" s="21">
        <v>2023</v>
      </c>
      <c r="Y274" s="27" t="s">
        <v>91</v>
      </c>
      <c r="Z274" s="21">
        <v>2023</v>
      </c>
      <c r="AA274" s="27" t="s">
        <v>93</v>
      </c>
      <c r="AB274" s="28" t="s">
        <v>70</v>
      </c>
      <c r="AC274" s="27" t="s">
        <v>93</v>
      </c>
      <c r="AD274" s="28" t="s">
        <v>94</v>
      </c>
      <c r="AE274" s="21" t="s">
        <v>171</v>
      </c>
      <c r="AF274" s="29">
        <v>1</v>
      </c>
      <c r="AG274" s="29">
        <v>200611</v>
      </c>
      <c r="AH274" s="29" t="s">
        <v>62</v>
      </c>
      <c r="AI274" s="29">
        <v>1</v>
      </c>
      <c r="AJ274" s="29">
        <v>0</v>
      </c>
      <c r="AK274" s="21" t="s">
        <v>1144</v>
      </c>
      <c r="AL274" s="27" t="s">
        <v>173</v>
      </c>
      <c r="AM274" s="21" t="s">
        <v>63</v>
      </c>
      <c r="AN274" s="21" t="s">
        <v>64</v>
      </c>
      <c r="AO274" s="27"/>
    </row>
    <row r="275" spans="1:41" s="19" customFormat="1" ht="65.45" customHeight="1" x14ac:dyDescent="0.2">
      <c r="A275" s="21" t="s">
        <v>1145</v>
      </c>
      <c r="B275" s="21"/>
      <c r="C275" s="21" t="s">
        <v>1146</v>
      </c>
      <c r="D275" s="21" t="s">
        <v>1146</v>
      </c>
      <c r="E275" s="21">
        <v>796</v>
      </c>
      <c r="F275" s="22" t="s">
        <v>194</v>
      </c>
      <c r="G275" s="21">
        <v>2</v>
      </c>
      <c r="H275" s="21">
        <v>1</v>
      </c>
      <c r="I275" s="13" t="s">
        <v>1147</v>
      </c>
      <c r="J275" s="21" t="s">
        <v>54</v>
      </c>
      <c r="K275" s="21"/>
      <c r="L275" s="23" t="s">
        <v>260</v>
      </c>
      <c r="M275" s="21" t="s">
        <v>85</v>
      </c>
      <c r="N275" s="24">
        <v>13933.334000000001</v>
      </c>
      <c r="O275" s="25">
        <v>13933.334000000001</v>
      </c>
      <c r="P275" s="26">
        <f t="shared" si="40"/>
        <v>13933334</v>
      </c>
      <c r="Q275" s="21">
        <v>2023</v>
      </c>
      <c r="R275" s="21" t="s">
        <v>105</v>
      </c>
      <c r="S275" s="21">
        <v>2023</v>
      </c>
      <c r="T275" s="27" t="s">
        <v>107</v>
      </c>
      <c r="U275" s="28" t="s">
        <v>114</v>
      </c>
      <c r="V275" s="21">
        <v>2023</v>
      </c>
      <c r="W275" s="27" t="s">
        <v>115</v>
      </c>
      <c r="X275" s="21">
        <v>2023</v>
      </c>
      <c r="Y275" s="27" t="s">
        <v>91</v>
      </c>
      <c r="Z275" s="21">
        <v>2023</v>
      </c>
      <c r="AA275" s="27" t="s">
        <v>93</v>
      </c>
      <c r="AB275" s="28" t="s">
        <v>58</v>
      </c>
      <c r="AC275" s="27" t="s">
        <v>130</v>
      </c>
      <c r="AD275" s="28" t="s">
        <v>158</v>
      </c>
      <c r="AE275" s="21" t="s">
        <v>171</v>
      </c>
      <c r="AF275" s="29">
        <v>1</v>
      </c>
      <c r="AG275" s="29">
        <v>200611</v>
      </c>
      <c r="AH275" s="29" t="s">
        <v>62</v>
      </c>
      <c r="AI275" s="29">
        <v>1</v>
      </c>
      <c r="AJ275" s="29">
        <v>0</v>
      </c>
      <c r="AK275" s="21"/>
      <c r="AL275" s="27" t="s">
        <v>173</v>
      </c>
      <c r="AM275" s="21" t="s">
        <v>63</v>
      </c>
      <c r="AN275" s="21" t="s">
        <v>64</v>
      </c>
      <c r="AO275" s="27"/>
    </row>
    <row r="276" spans="1:41" s="19" customFormat="1" ht="65.45" customHeight="1" x14ac:dyDescent="0.2">
      <c r="A276" s="21" t="s">
        <v>1148</v>
      </c>
      <c r="B276" s="21"/>
      <c r="C276" s="21" t="s">
        <v>1146</v>
      </c>
      <c r="D276" s="21" t="s">
        <v>1146</v>
      </c>
      <c r="E276" s="21">
        <v>796</v>
      </c>
      <c r="F276" s="22" t="s">
        <v>194</v>
      </c>
      <c r="G276" s="21">
        <v>1</v>
      </c>
      <c r="H276" s="21">
        <v>1</v>
      </c>
      <c r="I276" s="13" t="s">
        <v>1149</v>
      </c>
      <c r="J276" s="21" t="s">
        <v>54</v>
      </c>
      <c r="K276" s="21"/>
      <c r="L276" s="23" t="s">
        <v>260</v>
      </c>
      <c r="M276" s="21" t="s">
        <v>85</v>
      </c>
      <c r="N276" s="24">
        <v>18766.7</v>
      </c>
      <c r="O276" s="25">
        <v>18766.7</v>
      </c>
      <c r="P276" s="26">
        <f t="shared" si="40"/>
        <v>18766700</v>
      </c>
      <c r="Q276" s="21">
        <v>2023</v>
      </c>
      <c r="R276" s="21" t="s">
        <v>105</v>
      </c>
      <c r="S276" s="21">
        <v>2023</v>
      </c>
      <c r="T276" s="27" t="s">
        <v>107</v>
      </c>
      <c r="U276" s="28" t="s">
        <v>114</v>
      </c>
      <c r="V276" s="21">
        <v>2023</v>
      </c>
      <c r="W276" s="27" t="s">
        <v>115</v>
      </c>
      <c r="X276" s="21">
        <v>2023</v>
      </c>
      <c r="Y276" s="27" t="s">
        <v>91</v>
      </c>
      <c r="Z276" s="21">
        <v>2023</v>
      </c>
      <c r="AA276" s="27" t="s">
        <v>93</v>
      </c>
      <c r="AB276" s="28" t="s">
        <v>58</v>
      </c>
      <c r="AC276" s="27" t="s">
        <v>71</v>
      </c>
      <c r="AD276" s="28" t="s">
        <v>200</v>
      </c>
      <c r="AE276" s="21" t="s">
        <v>219</v>
      </c>
      <c r="AF276" s="29">
        <v>1</v>
      </c>
      <c r="AG276" s="29">
        <v>200608</v>
      </c>
      <c r="AH276" s="29" t="s">
        <v>62</v>
      </c>
      <c r="AI276" s="29">
        <v>1</v>
      </c>
      <c r="AJ276" s="29">
        <v>0</v>
      </c>
      <c r="AK276" s="21"/>
      <c r="AL276" s="27" t="s">
        <v>173</v>
      </c>
      <c r="AM276" s="21" t="s">
        <v>63</v>
      </c>
      <c r="AN276" s="21" t="s">
        <v>64</v>
      </c>
      <c r="AO276" s="27"/>
    </row>
    <row r="277" spans="1:41" s="19" customFormat="1" ht="65.45" customHeight="1" x14ac:dyDescent="0.2">
      <c r="A277" s="21" t="s">
        <v>1150</v>
      </c>
      <c r="B277" s="21"/>
      <c r="C277" s="21" t="s">
        <v>1146</v>
      </c>
      <c r="D277" s="21" t="s">
        <v>1146</v>
      </c>
      <c r="E277" s="21">
        <v>796</v>
      </c>
      <c r="F277" s="22" t="s">
        <v>194</v>
      </c>
      <c r="G277" s="21">
        <v>1</v>
      </c>
      <c r="H277" s="21">
        <v>1</v>
      </c>
      <c r="I277" s="13" t="s">
        <v>1151</v>
      </c>
      <c r="J277" s="21" t="s">
        <v>54</v>
      </c>
      <c r="K277" s="21"/>
      <c r="L277" s="23" t="s">
        <v>260</v>
      </c>
      <c r="M277" s="21" t="s">
        <v>85</v>
      </c>
      <c r="N277" s="24">
        <v>1812.34</v>
      </c>
      <c r="O277" s="25">
        <v>1812.34</v>
      </c>
      <c r="P277" s="26">
        <f t="shared" si="40"/>
        <v>1812340</v>
      </c>
      <c r="Q277" s="21">
        <v>2023</v>
      </c>
      <c r="R277" s="21" t="s">
        <v>105</v>
      </c>
      <c r="S277" s="21">
        <v>2023</v>
      </c>
      <c r="T277" s="27" t="s">
        <v>107</v>
      </c>
      <c r="U277" s="28" t="s">
        <v>114</v>
      </c>
      <c r="V277" s="21">
        <v>2023</v>
      </c>
      <c r="W277" s="27" t="s">
        <v>115</v>
      </c>
      <c r="X277" s="21">
        <v>2023</v>
      </c>
      <c r="Y277" s="27" t="s">
        <v>91</v>
      </c>
      <c r="Z277" s="21">
        <v>2023</v>
      </c>
      <c r="AA277" s="27" t="s">
        <v>93</v>
      </c>
      <c r="AB277" s="28" t="s">
        <v>58</v>
      </c>
      <c r="AC277" s="27" t="s">
        <v>71</v>
      </c>
      <c r="AD277" s="28" t="s">
        <v>200</v>
      </c>
      <c r="AE277" s="21" t="s">
        <v>171</v>
      </c>
      <c r="AF277" s="29">
        <v>1</v>
      </c>
      <c r="AG277" s="29">
        <v>200611</v>
      </c>
      <c r="AH277" s="29" t="s">
        <v>62</v>
      </c>
      <c r="AI277" s="29">
        <v>1</v>
      </c>
      <c r="AJ277" s="29">
        <v>0</v>
      </c>
      <c r="AK277" s="21"/>
      <c r="AL277" s="27" t="s">
        <v>173</v>
      </c>
      <c r="AM277" s="21" t="s">
        <v>63</v>
      </c>
      <c r="AN277" s="21" t="s">
        <v>64</v>
      </c>
      <c r="AO277" s="27"/>
    </row>
    <row r="278" spans="1:41" s="19" customFormat="1" ht="65.45" customHeight="1" x14ac:dyDescent="0.2">
      <c r="A278" s="21" t="s">
        <v>1152</v>
      </c>
      <c r="B278" s="21"/>
      <c r="C278" s="21" t="s">
        <v>1153</v>
      </c>
      <c r="D278" s="21" t="s">
        <v>1154</v>
      </c>
      <c r="E278" s="21">
        <v>796</v>
      </c>
      <c r="F278" s="22" t="s">
        <v>194</v>
      </c>
      <c r="G278" s="21">
        <v>2</v>
      </c>
      <c r="H278" s="21">
        <v>1</v>
      </c>
      <c r="I278" s="13" t="s">
        <v>1155</v>
      </c>
      <c r="J278" s="21" t="s">
        <v>54</v>
      </c>
      <c r="K278" s="21"/>
      <c r="L278" s="23" t="s">
        <v>260</v>
      </c>
      <c r="M278" s="21" t="s">
        <v>85</v>
      </c>
      <c r="N278" s="24">
        <v>1491.35</v>
      </c>
      <c r="O278" s="25">
        <v>1491.35</v>
      </c>
      <c r="P278" s="26">
        <f t="shared" si="40"/>
        <v>1491350</v>
      </c>
      <c r="Q278" s="21">
        <v>2023</v>
      </c>
      <c r="R278" s="21" t="s">
        <v>105</v>
      </c>
      <c r="S278" s="21">
        <v>2023</v>
      </c>
      <c r="T278" s="27" t="s">
        <v>107</v>
      </c>
      <c r="U278" s="28" t="s">
        <v>114</v>
      </c>
      <c r="V278" s="21">
        <v>2023</v>
      </c>
      <c r="W278" s="27" t="s">
        <v>115</v>
      </c>
      <c r="X278" s="21">
        <v>2023</v>
      </c>
      <c r="Y278" s="27" t="s">
        <v>91</v>
      </c>
      <c r="Z278" s="21">
        <v>2023</v>
      </c>
      <c r="AA278" s="27" t="s">
        <v>93</v>
      </c>
      <c r="AB278" s="28" t="s">
        <v>58</v>
      </c>
      <c r="AC278" s="27" t="s">
        <v>130</v>
      </c>
      <c r="AD278" s="28" t="s">
        <v>158</v>
      </c>
      <c r="AE278" s="21" t="s">
        <v>171</v>
      </c>
      <c r="AF278" s="29">
        <v>1</v>
      </c>
      <c r="AG278" s="29">
        <v>200611</v>
      </c>
      <c r="AH278" s="29" t="s">
        <v>62</v>
      </c>
      <c r="AI278" s="29">
        <v>1</v>
      </c>
      <c r="AJ278" s="29">
        <v>0</v>
      </c>
      <c r="AK278" s="21"/>
      <c r="AL278" s="27" t="s">
        <v>173</v>
      </c>
      <c r="AM278" s="21" t="s">
        <v>63</v>
      </c>
      <c r="AN278" s="21" t="s">
        <v>64</v>
      </c>
      <c r="AO278" s="27"/>
    </row>
    <row r="279" spans="1:41" s="19" customFormat="1" ht="65.45" customHeight="1" x14ac:dyDescent="0.2">
      <c r="A279" s="21" t="s">
        <v>1156</v>
      </c>
      <c r="B279" s="21"/>
      <c r="C279" s="21" t="s">
        <v>1153</v>
      </c>
      <c r="D279" s="21" t="s">
        <v>1154</v>
      </c>
      <c r="E279" s="21">
        <v>796</v>
      </c>
      <c r="F279" s="22" t="s">
        <v>194</v>
      </c>
      <c r="G279" s="21">
        <v>1</v>
      </c>
      <c r="H279" s="21">
        <v>1</v>
      </c>
      <c r="I279" s="13" t="s">
        <v>1157</v>
      </c>
      <c r="J279" s="21" t="s">
        <v>54</v>
      </c>
      <c r="K279" s="21"/>
      <c r="L279" s="23" t="s">
        <v>260</v>
      </c>
      <c r="M279" s="21" t="s">
        <v>85</v>
      </c>
      <c r="N279" s="24">
        <v>1300</v>
      </c>
      <c r="O279" s="25">
        <v>1300</v>
      </c>
      <c r="P279" s="26">
        <f t="shared" si="40"/>
        <v>1300000</v>
      </c>
      <c r="Q279" s="21">
        <v>2023</v>
      </c>
      <c r="R279" s="21" t="s">
        <v>105</v>
      </c>
      <c r="S279" s="21">
        <v>2023</v>
      </c>
      <c r="T279" s="27" t="s">
        <v>107</v>
      </c>
      <c r="U279" s="28" t="s">
        <v>114</v>
      </c>
      <c r="V279" s="21">
        <v>2023</v>
      </c>
      <c r="W279" s="27" t="s">
        <v>115</v>
      </c>
      <c r="X279" s="21">
        <v>2023</v>
      </c>
      <c r="Y279" s="27" t="s">
        <v>91</v>
      </c>
      <c r="Z279" s="21">
        <v>2023</v>
      </c>
      <c r="AA279" s="27" t="s">
        <v>93</v>
      </c>
      <c r="AB279" s="28" t="s">
        <v>58</v>
      </c>
      <c r="AC279" s="27" t="s">
        <v>130</v>
      </c>
      <c r="AD279" s="28" t="s">
        <v>158</v>
      </c>
      <c r="AE279" s="21" t="s">
        <v>171</v>
      </c>
      <c r="AF279" s="29">
        <v>1</v>
      </c>
      <c r="AG279" s="29">
        <v>200611</v>
      </c>
      <c r="AH279" s="29" t="s">
        <v>62</v>
      </c>
      <c r="AI279" s="29">
        <v>1</v>
      </c>
      <c r="AJ279" s="29">
        <v>0</v>
      </c>
      <c r="AK279" s="21"/>
      <c r="AL279" s="27" t="s">
        <v>173</v>
      </c>
      <c r="AM279" s="21" t="s">
        <v>63</v>
      </c>
      <c r="AN279" s="21" t="s">
        <v>64</v>
      </c>
      <c r="AO279" s="27"/>
    </row>
    <row r="280" spans="1:41" s="19" customFormat="1" ht="65.45" customHeight="1" x14ac:dyDescent="0.2">
      <c r="A280" s="21" t="s">
        <v>1158</v>
      </c>
      <c r="B280" s="21"/>
      <c r="C280" s="21" t="s">
        <v>1159</v>
      </c>
      <c r="D280" s="21" t="s">
        <v>1159</v>
      </c>
      <c r="E280" s="21">
        <v>796</v>
      </c>
      <c r="F280" s="22" t="s">
        <v>194</v>
      </c>
      <c r="G280" s="21">
        <v>2</v>
      </c>
      <c r="H280" s="21">
        <v>1</v>
      </c>
      <c r="I280" s="13" t="s">
        <v>1160</v>
      </c>
      <c r="J280" s="21" t="s">
        <v>54</v>
      </c>
      <c r="K280" s="21"/>
      <c r="L280" s="23" t="s">
        <v>260</v>
      </c>
      <c r="M280" s="21" t="s">
        <v>85</v>
      </c>
      <c r="N280" s="24">
        <v>2492</v>
      </c>
      <c r="O280" s="25">
        <v>2492</v>
      </c>
      <c r="P280" s="26">
        <f t="shared" si="40"/>
        <v>2492000</v>
      </c>
      <c r="Q280" s="21">
        <v>2023</v>
      </c>
      <c r="R280" s="21" t="s">
        <v>124</v>
      </c>
      <c r="S280" s="21">
        <v>2023</v>
      </c>
      <c r="T280" s="27" t="s">
        <v>124</v>
      </c>
      <c r="U280" s="28" t="s">
        <v>129</v>
      </c>
      <c r="V280" s="21">
        <v>2023</v>
      </c>
      <c r="W280" s="27" t="s">
        <v>124</v>
      </c>
      <c r="X280" s="21">
        <v>2023</v>
      </c>
      <c r="Y280" s="27" t="s">
        <v>130</v>
      </c>
      <c r="Z280" s="21">
        <v>2023</v>
      </c>
      <c r="AA280" s="27" t="s">
        <v>130</v>
      </c>
      <c r="AB280" s="28">
        <v>2023</v>
      </c>
      <c r="AC280" s="27" t="s">
        <v>59</v>
      </c>
      <c r="AD280" s="28" t="s">
        <v>60</v>
      </c>
      <c r="AE280" s="21" t="s">
        <v>171</v>
      </c>
      <c r="AF280" s="29">
        <v>1</v>
      </c>
      <c r="AG280" s="29">
        <v>348277</v>
      </c>
      <c r="AH280" s="29" t="s">
        <v>62</v>
      </c>
      <c r="AI280" s="29">
        <v>0</v>
      </c>
      <c r="AJ280" s="29">
        <v>0</v>
      </c>
      <c r="AK280" s="21"/>
      <c r="AL280" s="27" t="s">
        <v>173</v>
      </c>
      <c r="AM280" s="21" t="s">
        <v>63</v>
      </c>
      <c r="AN280" s="21" t="s">
        <v>64</v>
      </c>
      <c r="AO280" s="27"/>
    </row>
    <row r="281" spans="1:41" s="19" customFormat="1" ht="65.45" customHeight="1" x14ac:dyDescent="0.2">
      <c r="A281" s="21" t="s">
        <v>1161</v>
      </c>
      <c r="B281" s="21"/>
      <c r="C281" s="21" t="s">
        <v>1093</v>
      </c>
      <c r="D281" s="21" t="s">
        <v>1093</v>
      </c>
      <c r="E281" s="21">
        <v>796</v>
      </c>
      <c r="F281" s="22" t="s">
        <v>194</v>
      </c>
      <c r="G281" s="21">
        <v>1</v>
      </c>
      <c r="H281" s="21">
        <v>1</v>
      </c>
      <c r="I281" s="13" t="s">
        <v>1162</v>
      </c>
      <c r="J281" s="21" t="s">
        <v>54</v>
      </c>
      <c r="K281" s="21"/>
      <c r="L281" s="23" t="s">
        <v>260</v>
      </c>
      <c r="M281" s="21" t="s">
        <v>85</v>
      </c>
      <c r="N281" s="24">
        <v>6180</v>
      </c>
      <c r="O281" s="25">
        <v>6180</v>
      </c>
      <c r="P281" s="26">
        <f t="shared" si="40"/>
        <v>6180000</v>
      </c>
      <c r="Q281" s="21">
        <v>2023</v>
      </c>
      <c r="R281" s="21" t="s">
        <v>56</v>
      </c>
      <c r="S281" s="21">
        <v>2023</v>
      </c>
      <c r="T281" s="27" t="s">
        <v>105</v>
      </c>
      <c r="U281" s="28" t="s">
        <v>106</v>
      </c>
      <c r="V281" s="21">
        <v>2023</v>
      </c>
      <c r="W281" s="27" t="s">
        <v>107</v>
      </c>
      <c r="X281" s="21">
        <v>2023</v>
      </c>
      <c r="Y281" s="27" t="s">
        <v>107</v>
      </c>
      <c r="Z281" s="21">
        <v>2023</v>
      </c>
      <c r="AA281" s="27" t="s">
        <v>115</v>
      </c>
      <c r="AB281" s="28">
        <v>2023</v>
      </c>
      <c r="AC281" s="27" t="s">
        <v>93</v>
      </c>
      <c r="AD281" s="28" t="s">
        <v>123</v>
      </c>
      <c r="AE281" s="21" t="s">
        <v>171</v>
      </c>
      <c r="AF281" s="29">
        <v>1</v>
      </c>
      <c r="AG281" s="29">
        <v>348277</v>
      </c>
      <c r="AH281" s="29" t="s">
        <v>62</v>
      </c>
      <c r="AI281" s="29">
        <v>0</v>
      </c>
      <c r="AJ281" s="29">
        <v>0</v>
      </c>
      <c r="AK281" s="21"/>
      <c r="AL281" s="27" t="s">
        <v>173</v>
      </c>
      <c r="AM281" s="21" t="s">
        <v>63</v>
      </c>
      <c r="AN281" s="21" t="s">
        <v>64</v>
      </c>
      <c r="AO281" s="27"/>
    </row>
    <row r="282" spans="1:41" s="19" customFormat="1" ht="65.45" customHeight="1" x14ac:dyDescent="0.2">
      <c r="A282" s="21" t="s">
        <v>1163</v>
      </c>
      <c r="B282" s="21"/>
      <c r="C282" s="21" t="s">
        <v>1093</v>
      </c>
      <c r="D282" s="21" t="s">
        <v>1093</v>
      </c>
      <c r="E282" s="21">
        <v>796</v>
      </c>
      <c r="F282" s="22" t="s">
        <v>194</v>
      </c>
      <c r="G282" s="21">
        <v>1</v>
      </c>
      <c r="H282" s="21">
        <v>1</v>
      </c>
      <c r="I282" s="13" t="s">
        <v>1164</v>
      </c>
      <c r="J282" s="21" t="s">
        <v>54</v>
      </c>
      <c r="K282" s="21"/>
      <c r="L282" s="23" t="s">
        <v>260</v>
      </c>
      <c r="M282" s="21" t="s">
        <v>85</v>
      </c>
      <c r="N282" s="24">
        <v>18908.207999999999</v>
      </c>
      <c r="O282" s="25">
        <v>18908.207999999999</v>
      </c>
      <c r="P282" s="26">
        <f t="shared" si="40"/>
        <v>18908208</v>
      </c>
      <c r="Q282" s="21">
        <v>2023</v>
      </c>
      <c r="R282" s="21" t="s">
        <v>105</v>
      </c>
      <c r="S282" s="21">
        <v>2023</v>
      </c>
      <c r="T282" s="27" t="s">
        <v>107</v>
      </c>
      <c r="U282" s="28" t="s">
        <v>114</v>
      </c>
      <c r="V282" s="21">
        <v>2023</v>
      </c>
      <c r="W282" s="27" t="s">
        <v>115</v>
      </c>
      <c r="X282" s="21">
        <v>2023</v>
      </c>
      <c r="Y282" s="27" t="s">
        <v>115</v>
      </c>
      <c r="Z282" s="21">
        <v>2023</v>
      </c>
      <c r="AA282" s="27" t="s">
        <v>91</v>
      </c>
      <c r="AB282" s="28">
        <v>2023</v>
      </c>
      <c r="AC282" s="27" t="s">
        <v>124</v>
      </c>
      <c r="AD282" s="28" t="s">
        <v>129</v>
      </c>
      <c r="AE282" s="21" t="s">
        <v>219</v>
      </c>
      <c r="AF282" s="29">
        <v>1</v>
      </c>
      <c r="AG282" s="29">
        <v>348014</v>
      </c>
      <c r="AH282" s="29"/>
      <c r="AI282" s="29">
        <v>0</v>
      </c>
      <c r="AJ282" s="29">
        <v>0</v>
      </c>
      <c r="AK282" s="21"/>
      <c r="AL282" s="27" t="s">
        <v>173</v>
      </c>
      <c r="AM282" s="21" t="s">
        <v>63</v>
      </c>
      <c r="AN282" s="21" t="s">
        <v>64</v>
      </c>
      <c r="AO282" s="27"/>
    </row>
    <row r="283" spans="1:41" s="19" customFormat="1" ht="65.45" customHeight="1" x14ac:dyDescent="0.2">
      <c r="A283" s="21" t="s">
        <v>1165</v>
      </c>
      <c r="B283" s="21"/>
      <c r="C283" s="21" t="s">
        <v>1096</v>
      </c>
      <c r="D283" s="21" t="s">
        <v>1096</v>
      </c>
      <c r="E283" s="21">
        <v>796</v>
      </c>
      <c r="F283" s="22" t="s">
        <v>194</v>
      </c>
      <c r="G283" s="21">
        <v>1</v>
      </c>
      <c r="H283" s="21">
        <v>1</v>
      </c>
      <c r="I283" s="13" t="s">
        <v>1166</v>
      </c>
      <c r="J283" s="21" t="s">
        <v>54</v>
      </c>
      <c r="K283" s="21"/>
      <c r="L283" s="23" t="s">
        <v>260</v>
      </c>
      <c r="M283" s="21" t="s">
        <v>85</v>
      </c>
      <c r="N283" s="24">
        <v>6967</v>
      </c>
      <c r="O283" s="25">
        <v>6967</v>
      </c>
      <c r="P283" s="26">
        <f t="shared" si="40"/>
        <v>6967000</v>
      </c>
      <c r="Q283" s="21">
        <v>2023</v>
      </c>
      <c r="R283" s="21" t="s">
        <v>105</v>
      </c>
      <c r="S283" s="21">
        <v>2023</v>
      </c>
      <c r="T283" s="27" t="s">
        <v>107</v>
      </c>
      <c r="U283" s="28" t="s">
        <v>114</v>
      </c>
      <c r="V283" s="21">
        <v>2023</v>
      </c>
      <c r="W283" s="27" t="s">
        <v>115</v>
      </c>
      <c r="X283" s="21">
        <v>2023</v>
      </c>
      <c r="Y283" s="27" t="s">
        <v>115</v>
      </c>
      <c r="Z283" s="21">
        <v>2023</v>
      </c>
      <c r="AA283" s="27" t="s">
        <v>91</v>
      </c>
      <c r="AB283" s="28">
        <v>2023</v>
      </c>
      <c r="AC283" s="27" t="s">
        <v>130</v>
      </c>
      <c r="AD283" s="28" t="s">
        <v>158</v>
      </c>
      <c r="AE283" s="21" t="s">
        <v>171</v>
      </c>
      <c r="AF283" s="29">
        <v>1</v>
      </c>
      <c r="AG283" s="29">
        <v>348277</v>
      </c>
      <c r="AH283" s="29" t="s">
        <v>62</v>
      </c>
      <c r="AI283" s="29">
        <v>0</v>
      </c>
      <c r="AJ283" s="29">
        <v>0</v>
      </c>
      <c r="AK283" s="21"/>
      <c r="AL283" s="27" t="s">
        <v>173</v>
      </c>
      <c r="AM283" s="21" t="s">
        <v>63</v>
      </c>
      <c r="AN283" s="21" t="s">
        <v>64</v>
      </c>
      <c r="AO283" s="27"/>
    </row>
    <row r="284" spans="1:41" s="19" customFormat="1" ht="65.45" customHeight="1" x14ac:dyDescent="0.2">
      <c r="A284" s="21" t="s">
        <v>1167</v>
      </c>
      <c r="B284" s="21"/>
      <c r="C284" s="21" t="s">
        <v>1168</v>
      </c>
      <c r="D284" s="21" t="s">
        <v>1169</v>
      </c>
      <c r="E284" s="21">
        <v>642</v>
      </c>
      <c r="F284" s="22" t="s">
        <v>51</v>
      </c>
      <c r="G284" s="21">
        <v>1</v>
      </c>
      <c r="H284" s="21">
        <v>3</v>
      </c>
      <c r="I284" s="13" t="s">
        <v>1170</v>
      </c>
      <c r="J284" s="21" t="s">
        <v>54</v>
      </c>
      <c r="K284" s="21"/>
      <c r="L284" s="23">
        <v>64000000000</v>
      </c>
      <c r="M284" s="21" t="s">
        <v>286</v>
      </c>
      <c r="N284" s="24">
        <v>370</v>
      </c>
      <c r="O284" s="25">
        <v>339.17</v>
      </c>
      <c r="P284" s="26">
        <f t="shared" si="40"/>
        <v>370000</v>
      </c>
      <c r="Q284" s="21">
        <v>2023</v>
      </c>
      <c r="R284" s="21" t="s">
        <v>56</v>
      </c>
      <c r="S284" s="21">
        <v>2023</v>
      </c>
      <c r="T284" s="27" t="s">
        <v>56</v>
      </c>
      <c r="U284" s="28" t="s">
        <v>57</v>
      </c>
      <c r="V284" s="21">
        <v>2023</v>
      </c>
      <c r="W284" s="27" t="s">
        <v>105</v>
      </c>
      <c r="X284" s="21">
        <v>2023</v>
      </c>
      <c r="Y284" s="27" t="s">
        <v>105</v>
      </c>
      <c r="Z284" s="21">
        <v>2023</v>
      </c>
      <c r="AA284" s="27" t="s">
        <v>105</v>
      </c>
      <c r="AB284" s="28" t="s">
        <v>70</v>
      </c>
      <c r="AC284" s="27" t="s">
        <v>105</v>
      </c>
      <c r="AD284" s="28" t="s">
        <v>182</v>
      </c>
      <c r="AE284" s="21" t="s">
        <v>61</v>
      </c>
      <c r="AF284" s="29">
        <v>0</v>
      </c>
      <c r="AG284" s="29">
        <v>348346</v>
      </c>
      <c r="AH284" s="29" t="s">
        <v>62</v>
      </c>
      <c r="AI284" s="29">
        <v>1</v>
      </c>
      <c r="AJ284" s="29">
        <v>0</v>
      </c>
      <c r="AK284" s="21" t="s">
        <v>1171</v>
      </c>
      <c r="AL284" s="27"/>
      <c r="AM284" s="21" t="s">
        <v>63</v>
      </c>
      <c r="AN284" s="21" t="s">
        <v>64</v>
      </c>
      <c r="AO284" s="27" t="s">
        <v>221</v>
      </c>
    </row>
    <row r="285" spans="1:41" s="19" customFormat="1" ht="57.75" customHeight="1" x14ac:dyDescent="0.2">
      <c r="A285" s="21" t="s">
        <v>1172</v>
      </c>
      <c r="B285" s="21"/>
      <c r="C285" s="21" t="s">
        <v>998</v>
      </c>
      <c r="D285" s="21" t="s">
        <v>1004</v>
      </c>
      <c r="E285" s="22">
        <v>642</v>
      </c>
      <c r="F285" s="22" t="s">
        <v>51</v>
      </c>
      <c r="G285" s="21">
        <v>1</v>
      </c>
      <c r="H285" s="21">
        <v>3</v>
      </c>
      <c r="I285" s="21" t="s">
        <v>1173</v>
      </c>
      <c r="J285" s="21" t="s">
        <v>54</v>
      </c>
      <c r="K285" s="21"/>
      <c r="L285" s="23" t="s">
        <v>270</v>
      </c>
      <c r="M285" s="21" t="s">
        <v>271</v>
      </c>
      <c r="N285" s="24">
        <v>95</v>
      </c>
      <c r="O285" s="25">
        <v>80</v>
      </c>
      <c r="P285" s="26">
        <f t="shared" si="40"/>
        <v>95000</v>
      </c>
      <c r="Q285" s="21">
        <v>2023</v>
      </c>
      <c r="R285" s="21" t="s">
        <v>56</v>
      </c>
      <c r="S285" s="21">
        <v>2023</v>
      </c>
      <c r="T285" s="27" t="s">
        <v>56</v>
      </c>
      <c r="U285" s="28" t="s">
        <v>57</v>
      </c>
      <c r="V285" s="21">
        <v>2023</v>
      </c>
      <c r="W285" s="27" t="s">
        <v>105</v>
      </c>
      <c r="X285" s="21">
        <v>2023</v>
      </c>
      <c r="Y285" s="27" t="s">
        <v>107</v>
      </c>
      <c r="Z285" s="21">
        <v>2023</v>
      </c>
      <c r="AA285" s="28" t="s">
        <v>107</v>
      </c>
      <c r="AB285" s="21">
        <v>2024</v>
      </c>
      <c r="AC285" s="28" t="s">
        <v>107</v>
      </c>
      <c r="AD285" s="28" t="s">
        <v>108</v>
      </c>
      <c r="AE285" s="21" t="s">
        <v>164</v>
      </c>
      <c r="AF285" s="29">
        <v>0</v>
      </c>
      <c r="AG285" s="29">
        <v>376086</v>
      </c>
      <c r="AH285" s="29" t="s">
        <v>62</v>
      </c>
      <c r="AI285" s="29">
        <v>0</v>
      </c>
      <c r="AJ285" s="29">
        <v>0</v>
      </c>
      <c r="AK285" s="21" t="s">
        <v>1174</v>
      </c>
      <c r="AL285" s="27"/>
      <c r="AM285" s="21" t="s">
        <v>63</v>
      </c>
      <c r="AN285" s="21" t="s">
        <v>64</v>
      </c>
      <c r="AO285" s="27"/>
    </row>
    <row r="286" spans="1:41" s="19" customFormat="1" ht="138.75" customHeight="1" x14ac:dyDescent="0.2">
      <c r="A286" s="21" t="s">
        <v>1175</v>
      </c>
      <c r="B286" s="21"/>
      <c r="C286" s="21" t="s">
        <v>1176</v>
      </c>
      <c r="D286" s="21" t="s">
        <v>1177</v>
      </c>
      <c r="E286" s="22">
        <v>642</v>
      </c>
      <c r="F286" s="22" t="s">
        <v>51</v>
      </c>
      <c r="G286" s="21">
        <v>1</v>
      </c>
      <c r="H286" s="21">
        <v>3</v>
      </c>
      <c r="I286" s="21" t="s">
        <v>1178</v>
      </c>
      <c r="J286" s="21" t="s">
        <v>54</v>
      </c>
      <c r="K286" s="21"/>
      <c r="L286" s="23" t="s">
        <v>270</v>
      </c>
      <c r="M286" s="21" t="s">
        <v>271</v>
      </c>
      <c r="N286" s="24">
        <v>295</v>
      </c>
      <c r="O286" s="25">
        <v>295</v>
      </c>
      <c r="P286" s="26">
        <f t="shared" si="40"/>
        <v>295000</v>
      </c>
      <c r="Q286" s="21">
        <v>2023</v>
      </c>
      <c r="R286" s="21" t="s">
        <v>56</v>
      </c>
      <c r="S286" s="21">
        <v>2023</v>
      </c>
      <c r="T286" s="27" t="s">
        <v>105</v>
      </c>
      <c r="U286" s="28" t="s">
        <v>106</v>
      </c>
      <c r="V286" s="21">
        <v>2023</v>
      </c>
      <c r="W286" s="27" t="s">
        <v>107</v>
      </c>
      <c r="X286" s="21">
        <v>2023</v>
      </c>
      <c r="Y286" s="27" t="s">
        <v>107</v>
      </c>
      <c r="Z286" s="21">
        <v>2023</v>
      </c>
      <c r="AA286" s="28" t="s">
        <v>115</v>
      </c>
      <c r="AB286" s="21" t="s">
        <v>58</v>
      </c>
      <c r="AC286" s="28" t="s">
        <v>78</v>
      </c>
      <c r="AD286" s="28" t="s">
        <v>79</v>
      </c>
      <c r="AE286" s="21" t="s">
        <v>171</v>
      </c>
      <c r="AF286" s="29">
        <v>1</v>
      </c>
      <c r="AG286" s="29">
        <v>200611</v>
      </c>
      <c r="AH286" s="29" t="s">
        <v>62</v>
      </c>
      <c r="AI286" s="29">
        <v>1</v>
      </c>
      <c r="AJ286" s="29">
        <v>0</v>
      </c>
      <c r="AK286" s="21"/>
      <c r="AL286" s="27" t="s">
        <v>173</v>
      </c>
      <c r="AM286" s="21" t="s">
        <v>63</v>
      </c>
      <c r="AN286" s="21" t="s">
        <v>64</v>
      </c>
      <c r="AO286" s="27"/>
    </row>
    <row r="287" spans="1:41" s="19" customFormat="1" ht="72.75" customHeight="1" x14ac:dyDescent="0.2">
      <c r="A287" s="21" t="s">
        <v>1179</v>
      </c>
      <c r="B287" s="21"/>
      <c r="C287" s="21" t="s">
        <v>568</v>
      </c>
      <c r="D287" s="21" t="s">
        <v>618</v>
      </c>
      <c r="E287" s="21">
        <v>642</v>
      </c>
      <c r="F287" s="22" t="s">
        <v>51</v>
      </c>
      <c r="G287" s="21" t="s">
        <v>52</v>
      </c>
      <c r="H287" s="21">
        <v>3</v>
      </c>
      <c r="I287" s="13" t="s">
        <v>1180</v>
      </c>
      <c r="J287" s="21" t="s">
        <v>54</v>
      </c>
      <c r="K287" s="21"/>
      <c r="L287" s="23" t="s">
        <v>270</v>
      </c>
      <c r="M287" s="21" t="s">
        <v>271</v>
      </c>
      <c r="N287" s="24">
        <v>97.5</v>
      </c>
      <c r="O287" s="25">
        <v>50</v>
      </c>
      <c r="P287" s="26">
        <f t="shared" si="40"/>
        <v>97500</v>
      </c>
      <c r="Q287" s="21">
        <v>2023</v>
      </c>
      <c r="R287" s="21" t="s">
        <v>56</v>
      </c>
      <c r="S287" s="21">
        <v>2023</v>
      </c>
      <c r="T287" s="27" t="s">
        <v>105</v>
      </c>
      <c r="U287" s="28" t="s">
        <v>106</v>
      </c>
      <c r="V287" s="21">
        <v>2023</v>
      </c>
      <c r="W287" s="27" t="s">
        <v>115</v>
      </c>
      <c r="X287" s="21">
        <v>2023</v>
      </c>
      <c r="Y287" s="27" t="s">
        <v>91</v>
      </c>
      <c r="Z287" s="21">
        <v>2023</v>
      </c>
      <c r="AA287" s="27" t="s">
        <v>93</v>
      </c>
      <c r="AB287" s="28">
        <v>2024</v>
      </c>
      <c r="AC287" s="27" t="s">
        <v>91</v>
      </c>
      <c r="AD287" s="28" t="s">
        <v>225</v>
      </c>
      <c r="AE287" s="21" t="s">
        <v>164</v>
      </c>
      <c r="AF287" s="29">
        <v>0</v>
      </c>
      <c r="AG287" s="29">
        <v>376086</v>
      </c>
      <c r="AH287" s="29" t="s">
        <v>62</v>
      </c>
      <c r="AI287" s="29">
        <v>0</v>
      </c>
      <c r="AJ287" s="29">
        <v>22</v>
      </c>
      <c r="AK287" s="21" t="s">
        <v>1181</v>
      </c>
      <c r="AL287" s="27"/>
      <c r="AM287" s="21" t="s">
        <v>63</v>
      </c>
      <c r="AN287" s="21" t="s">
        <v>64</v>
      </c>
      <c r="AO287" s="27" t="s">
        <v>221</v>
      </c>
    </row>
    <row r="288" spans="1:41" s="19" customFormat="1" ht="69" customHeight="1" x14ac:dyDescent="0.2">
      <c r="A288" s="21" t="s">
        <v>1182</v>
      </c>
      <c r="B288" s="21"/>
      <c r="C288" s="21" t="s">
        <v>519</v>
      </c>
      <c r="D288" s="21" t="s">
        <v>520</v>
      </c>
      <c r="E288" s="21">
        <v>642</v>
      </c>
      <c r="F288" s="22" t="s">
        <v>51</v>
      </c>
      <c r="G288" s="21">
        <v>1</v>
      </c>
      <c r="H288" s="21">
        <v>3</v>
      </c>
      <c r="I288" s="13" t="s">
        <v>1183</v>
      </c>
      <c r="J288" s="21" t="s">
        <v>54</v>
      </c>
      <c r="K288" s="21"/>
      <c r="L288" s="23" t="s">
        <v>270</v>
      </c>
      <c r="M288" s="21" t="s">
        <v>271</v>
      </c>
      <c r="N288" s="24">
        <v>66</v>
      </c>
      <c r="O288" s="25">
        <v>66</v>
      </c>
      <c r="P288" s="26">
        <f t="shared" si="40"/>
        <v>66000</v>
      </c>
      <c r="Q288" s="21">
        <v>2023</v>
      </c>
      <c r="R288" s="21" t="s">
        <v>56</v>
      </c>
      <c r="S288" s="21">
        <v>2023</v>
      </c>
      <c r="T288" s="27" t="s">
        <v>105</v>
      </c>
      <c r="U288" s="28" t="s">
        <v>106</v>
      </c>
      <c r="V288" s="21">
        <v>2023</v>
      </c>
      <c r="W288" s="27" t="s">
        <v>107</v>
      </c>
      <c r="X288" s="21">
        <v>2023</v>
      </c>
      <c r="Y288" s="27" t="s">
        <v>115</v>
      </c>
      <c r="Z288" s="21">
        <v>2023</v>
      </c>
      <c r="AA288" s="27" t="s">
        <v>115</v>
      </c>
      <c r="AB288" s="28">
        <v>2023</v>
      </c>
      <c r="AC288" s="27" t="s">
        <v>124</v>
      </c>
      <c r="AD288" s="28" t="s">
        <v>129</v>
      </c>
      <c r="AE288" s="21" t="s">
        <v>164</v>
      </c>
      <c r="AF288" s="29">
        <v>0</v>
      </c>
      <c r="AG288" s="29">
        <v>376086</v>
      </c>
      <c r="AH288" s="29" t="s">
        <v>62</v>
      </c>
      <c r="AI288" s="29">
        <v>0</v>
      </c>
      <c r="AJ288" s="29">
        <v>0</v>
      </c>
      <c r="AK288" s="21"/>
      <c r="AL288" s="27"/>
      <c r="AM288" s="21" t="s">
        <v>63</v>
      </c>
      <c r="AN288" s="21" t="s">
        <v>64</v>
      </c>
      <c r="AO288" s="27" t="s">
        <v>221</v>
      </c>
    </row>
    <row r="289" spans="1:41" s="19" customFormat="1" ht="49.5" customHeight="1" x14ac:dyDescent="0.2">
      <c r="A289" s="21" t="s">
        <v>1184</v>
      </c>
      <c r="B289" s="21"/>
      <c r="C289" s="21" t="s">
        <v>1185</v>
      </c>
      <c r="D289" s="21" t="s">
        <v>1186</v>
      </c>
      <c r="E289" s="21">
        <v>642</v>
      </c>
      <c r="F289" s="22" t="s">
        <v>51</v>
      </c>
      <c r="G289" s="21">
        <v>1</v>
      </c>
      <c r="H289" s="21">
        <v>3</v>
      </c>
      <c r="I289" s="13" t="s">
        <v>1187</v>
      </c>
      <c r="J289" s="21" t="s">
        <v>54</v>
      </c>
      <c r="K289" s="21"/>
      <c r="L289" s="23" t="s">
        <v>270</v>
      </c>
      <c r="M289" s="21" t="s">
        <v>271</v>
      </c>
      <c r="N289" s="24">
        <v>200.1</v>
      </c>
      <c r="O289" s="25">
        <v>100</v>
      </c>
      <c r="P289" s="26">
        <f t="shared" si="40"/>
        <v>200100</v>
      </c>
      <c r="Q289" s="21">
        <v>2023</v>
      </c>
      <c r="R289" s="21" t="s">
        <v>105</v>
      </c>
      <c r="S289" s="21">
        <v>2023</v>
      </c>
      <c r="T289" s="27" t="s">
        <v>107</v>
      </c>
      <c r="U289" s="28" t="s">
        <v>114</v>
      </c>
      <c r="V289" s="21">
        <v>2023</v>
      </c>
      <c r="W289" s="27" t="s">
        <v>91</v>
      </c>
      <c r="X289" s="21">
        <v>2023</v>
      </c>
      <c r="Y289" s="27" t="s">
        <v>93</v>
      </c>
      <c r="Z289" s="21">
        <v>2023</v>
      </c>
      <c r="AA289" s="27" t="s">
        <v>124</v>
      </c>
      <c r="AB289" s="28">
        <v>2024</v>
      </c>
      <c r="AC289" s="27" t="s">
        <v>93</v>
      </c>
      <c r="AD289" s="28" t="s">
        <v>94</v>
      </c>
      <c r="AE289" s="21" t="s">
        <v>171</v>
      </c>
      <c r="AF289" s="29">
        <v>1</v>
      </c>
      <c r="AG289" s="29">
        <v>348277</v>
      </c>
      <c r="AH289" s="29" t="s">
        <v>62</v>
      </c>
      <c r="AI289" s="21">
        <v>0</v>
      </c>
      <c r="AJ289" s="29">
        <v>0</v>
      </c>
      <c r="AK289" s="21" t="s">
        <v>1188</v>
      </c>
      <c r="AL289" s="27" t="s">
        <v>173</v>
      </c>
      <c r="AM289" s="21" t="s">
        <v>63</v>
      </c>
      <c r="AN289" s="21" t="s">
        <v>64</v>
      </c>
      <c r="AO289" s="27"/>
    </row>
    <row r="290" spans="1:41" s="19" customFormat="1" ht="77.25" customHeight="1" x14ac:dyDescent="0.2">
      <c r="A290" s="21" t="s">
        <v>1189</v>
      </c>
      <c r="B290" s="21"/>
      <c r="C290" s="21" t="s">
        <v>432</v>
      </c>
      <c r="D290" s="21" t="s">
        <v>1190</v>
      </c>
      <c r="E290" s="21">
        <v>642</v>
      </c>
      <c r="F290" s="22" t="s">
        <v>51</v>
      </c>
      <c r="G290" s="21">
        <v>1</v>
      </c>
      <c r="H290" s="21">
        <v>3</v>
      </c>
      <c r="I290" s="13" t="s">
        <v>1191</v>
      </c>
      <c r="J290" s="21" t="s">
        <v>54</v>
      </c>
      <c r="K290" s="21"/>
      <c r="L290" s="23" t="s">
        <v>270</v>
      </c>
      <c r="M290" s="21" t="s">
        <v>271</v>
      </c>
      <c r="N290" s="24">
        <v>165</v>
      </c>
      <c r="O290" s="25">
        <v>110</v>
      </c>
      <c r="P290" s="26">
        <f t="shared" si="40"/>
        <v>165000</v>
      </c>
      <c r="Q290" s="21">
        <v>2023</v>
      </c>
      <c r="R290" s="21" t="s">
        <v>105</v>
      </c>
      <c r="S290" s="21">
        <v>2023</v>
      </c>
      <c r="T290" s="27" t="s">
        <v>107</v>
      </c>
      <c r="U290" s="28" t="s">
        <v>114</v>
      </c>
      <c r="V290" s="21">
        <v>2023</v>
      </c>
      <c r="W290" s="27" t="s">
        <v>107</v>
      </c>
      <c r="X290" s="21">
        <v>2023</v>
      </c>
      <c r="Y290" s="27" t="s">
        <v>115</v>
      </c>
      <c r="Z290" s="21">
        <v>2023</v>
      </c>
      <c r="AA290" s="27" t="s">
        <v>91</v>
      </c>
      <c r="AB290" s="28">
        <v>2024</v>
      </c>
      <c r="AC290" s="27" t="s">
        <v>115</v>
      </c>
      <c r="AD290" s="28" t="s">
        <v>589</v>
      </c>
      <c r="AE290" s="21" t="s">
        <v>61</v>
      </c>
      <c r="AF290" s="29">
        <v>0</v>
      </c>
      <c r="AG290" s="29">
        <v>348346</v>
      </c>
      <c r="AH290" s="29" t="s">
        <v>62</v>
      </c>
      <c r="AI290" s="29">
        <v>0</v>
      </c>
      <c r="AJ290" s="29">
        <v>19</v>
      </c>
      <c r="AK290" s="21" t="s">
        <v>1192</v>
      </c>
      <c r="AL290" s="27"/>
      <c r="AM290" s="21" t="s">
        <v>63</v>
      </c>
      <c r="AN290" s="21" t="s">
        <v>64</v>
      </c>
      <c r="AO290" s="27"/>
    </row>
    <row r="291" spans="1:41" s="19" customFormat="1" ht="57.75" customHeight="1" x14ac:dyDescent="0.2">
      <c r="A291" s="21" t="s">
        <v>1193</v>
      </c>
      <c r="B291" s="21"/>
      <c r="C291" s="21" t="s">
        <v>568</v>
      </c>
      <c r="D291" s="21" t="s">
        <v>618</v>
      </c>
      <c r="E291" s="21">
        <v>642</v>
      </c>
      <c r="F291" s="22" t="s">
        <v>51</v>
      </c>
      <c r="G291" s="21">
        <v>1</v>
      </c>
      <c r="H291" s="21">
        <v>3</v>
      </c>
      <c r="I291" s="13" t="s">
        <v>1194</v>
      </c>
      <c r="J291" s="21" t="s">
        <v>54</v>
      </c>
      <c r="K291" s="21"/>
      <c r="L291" s="23" t="s">
        <v>270</v>
      </c>
      <c r="M291" s="21" t="s">
        <v>271</v>
      </c>
      <c r="N291" s="24">
        <v>48</v>
      </c>
      <c r="O291" s="25">
        <v>24</v>
      </c>
      <c r="P291" s="26">
        <f t="shared" si="40"/>
        <v>48000</v>
      </c>
      <c r="Q291" s="21">
        <v>2023</v>
      </c>
      <c r="R291" s="21" t="s">
        <v>105</v>
      </c>
      <c r="S291" s="21">
        <v>2023</v>
      </c>
      <c r="T291" s="27" t="s">
        <v>107</v>
      </c>
      <c r="U291" s="28" t="s">
        <v>114</v>
      </c>
      <c r="V291" s="21">
        <v>2023</v>
      </c>
      <c r="W291" s="27" t="s">
        <v>91</v>
      </c>
      <c r="X291" s="21">
        <v>2023</v>
      </c>
      <c r="Y291" s="27" t="s">
        <v>93</v>
      </c>
      <c r="Z291" s="21">
        <v>2023</v>
      </c>
      <c r="AA291" s="27" t="s">
        <v>124</v>
      </c>
      <c r="AB291" s="28">
        <v>2024</v>
      </c>
      <c r="AC291" s="27" t="s">
        <v>93</v>
      </c>
      <c r="AD291" s="28" t="s">
        <v>94</v>
      </c>
      <c r="AE291" s="21" t="s">
        <v>164</v>
      </c>
      <c r="AF291" s="29">
        <v>0</v>
      </c>
      <c r="AG291" s="29">
        <v>376086</v>
      </c>
      <c r="AH291" s="29" t="s">
        <v>62</v>
      </c>
      <c r="AI291" s="29">
        <v>0</v>
      </c>
      <c r="AJ291" s="29">
        <v>22</v>
      </c>
      <c r="AK291" s="21" t="s">
        <v>95</v>
      </c>
      <c r="AL291" s="27"/>
      <c r="AM291" s="21" t="s">
        <v>63</v>
      </c>
      <c r="AN291" s="21" t="s">
        <v>64</v>
      </c>
      <c r="AO291" s="27" t="s">
        <v>221</v>
      </c>
    </row>
    <row r="292" spans="1:41" s="19" customFormat="1" ht="107.25" customHeight="1" x14ac:dyDescent="0.2">
      <c r="A292" s="21" t="s">
        <v>1195</v>
      </c>
      <c r="B292" s="21"/>
      <c r="C292" s="21" t="s">
        <v>1196</v>
      </c>
      <c r="D292" s="21" t="s">
        <v>1197</v>
      </c>
      <c r="E292" s="21">
        <v>642</v>
      </c>
      <c r="F292" s="22" t="s">
        <v>51</v>
      </c>
      <c r="G292" s="21">
        <v>1</v>
      </c>
      <c r="H292" s="21">
        <v>3</v>
      </c>
      <c r="I292" s="13" t="s">
        <v>1198</v>
      </c>
      <c r="J292" s="21" t="s">
        <v>54</v>
      </c>
      <c r="K292" s="21"/>
      <c r="L292" s="23" t="s">
        <v>270</v>
      </c>
      <c r="M292" s="21" t="s">
        <v>271</v>
      </c>
      <c r="N292" s="24">
        <v>156</v>
      </c>
      <c r="O292" s="25">
        <v>91</v>
      </c>
      <c r="P292" s="26">
        <f t="shared" si="40"/>
        <v>156000</v>
      </c>
      <c r="Q292" s="21">
        <v>2023</v>
      </c>
      <c r="R292" s="21" t="s">
        <v>105</v>
      </c>
      <c r="S292" s="21">
        <v>2023</v>
      </c>
      <c r="T292" s="27" t="s">
        <v>107</v>
      </c>
      <c r="U292" s="28" t="s">
        <v>114</v>
      </c>
      <c r="V292" s="21">
        <v>2023</v>
      </c>
      <c r="W292" s="27" t="s">
        <v>115</v>
      </c>
      <c r="X292" s="21">
        <v>2023</v>
      </c>
      <c r="Y292" s="27" t="s">
        <v>91</v>
      </c>
      <c r="Z292" s="21">
        <v>2023</v>
      </c>
      <c r="AA292" s="27" t="s">
        <v>93</v>
      </c>
      <c r="AB292" s="28">
        <v>2024</v>
      </c>
      <c r="AC292" s="27" t="s">
        <v>91</v>
      </c>
      <c r="AD292" s="28" t="s">
        <v>225</v>
      </c>
      <c r="AE292" s="21" t="s">
        <v>171</v>
      </c>
      <c r="AF292" s="29">
        <v>1</v>
      </c>
      <c r="AG292" s="29">
        <v>348277</v>
      </c>
      <c r="AH292" s="29" t="s">
        <v>62</v>
      </c>
      <c r="AI292" s="21">
        <v>0</v>
      </c>
      <c r="AJ292" s="29">
        <v>0</v>
      </c>
      <c r="AK292" s="21" t="s">
        <v>1199</v>
      </c>
      <c r="AL292" s="27" t="s">
        <v>173</v>
      </c>
      <c r="AM292" s="21" t="s">
        <v>63</v>
      </c>
      <c r="AN292" s="21" t="s">
        <v>64</v>
      </c>
      <c r="AO292" s="27"/>
    </row>
    <row r="293" spans="1:41" s="19" customFormat="1" ht="64.5" customHeight="1" x14ac:dyDescent="0.2">
      <c r="A293" s="21" t="s">
        <v>1200</v>
      </c>
      <c r="B293" s="21"/>
      <c r="C293" s="21" t="s">
        <v>568</v>
      </c>
      <c r="D293" s="21" t="s">
        <v>618</v>
      </c>
      <c r="E293" s="21">
        <v>642</v>
      </c>
      <c r="F293" s="22" t="s">
        <v>51</v>
      </c>
      <c r="G293" s="21" t="s">
        <v>52</v>
      </c>
      <c r="H293" s="21">
        <v>3</v>
      </c>
      <c r="I293" s="13" t="s">
        <v>1201</v>
      </c>
      <c r="J293" s="21" t="s">
        <v>54</v>
      </c>
      <c r="K293" s="21"/>
      <c r="L293" s="23" t="s">
        <v>270</v>
      </c>
      <c r="M293" s="21" t="s">
        <v>271</v>
      </c>
      <c r="N293" s="24">
        <v>20</v>
      </c>
      <c r="O293" s="25">
        <v>20</v>
      </c>
      <c r="P293" s="26">
        <f t="shared" si="40"/>
        <v>20000</v>
      </c>
      <c r="Q293" s="21">
        <v>2023</v>
      </c>
      <c r="R293" s="21" t="s">
        <v>107</v>
      </c>
      <c r="S293" s="21">
        <v>2023</v>
      </c>
      <c r="T293" s="27" t="s">
        <v>115</v>
      </c>
      <c r="U293" s="28" t="s">
        <v>299</v>
      </c>
      <c r="V293" s="21">
        <v>2023</v>
      </c>
      <c r="W293" s="27" t="s">
        <v>93</v>
      </c>
      <c r="X293" s="21">
        <v>2023</v>
      </c>
      <c r="Y293" s="27" t="s">
        <v>124</v>
      </c>
      <c r="Z293" s="21">
        <v>2023</v>
      </c>
      <c r="AA293" s="27" t="s">
        <v>130</v>
      </c>
      <c r="AB293" s="28">
        <v>2024</v>
      </c>
      <c r="AC293" s="27" t="s">
        <v>124</v>
      </c>
      <c r="AD293" s="28" t="s">
        <v>131</v>
      </c>
      <c r="AE293" s="21" t="s">
        <v>164</v>
      </c>
      <c r="AF293" s="29">
        <v>0</v>
      </c>
      <c r="AG293" s="29">
        <v>376086</v>
      </c>
      <c r="AH293" s="29" t="s">
        <v>62</v>
      </c>
      <c r="AI293" s="29">
        <v>0</v>
      </c>
      <c r="AJ293" s="29">
        <v>22</v>
      </c>
      <c r="AK293" s="21" t="s">
        <v>1202</v>
      </c>
      <c r="AL293" s="27"/>
      <c r="AM293" s="21" t="s">
        <v>63</v>
      </c>
      <c r="AN293" s="21" t="s">
        <v>64</v>
      </c>
      <c r="AO293" s="27" t="s">
        <v>221</v>
      </c>
    </row>
    <row r="294" spans="1:41" s="19" customFormat="1" ht="49.5" customHeight="1" x14ac:dyDescent="0.2">
      <c r="A294" s="21" t="s">
        <v>1203</v>
      </c>
      <c r="B294" s="21"/>
      <c r="C294" s="21" t="s">
        <v>1204</v>
      </c>
      <c r="D294" s="21" t="s">
        <v>1205</v>
      </c>
      <c r="E294" s="21">
        <v>642</v>
      </c>
      <c r="F294" s="22" t="s">
        <v>51</v>
      </c>
      <c r="G294" s="21">
        <v>1</v>
      </c>
      <c r="H294" s="21">
        <v>3</v>
      </c>
      <c r="I294" s="13" t="s">
        <v>1206</v>
      </c>
      <c r="J294" s="21" t="s">
        <v>54</v>
      </c>
      <c r="K294" s="21"/>
      <c r="L294" s="23" t="s">
        <v>270</v>
      </c>
      <c r="M294" s="21" t="s">
        <v>271</v>
      </c>
      <c r="N294" s="24">
        <v>56</v>
      </c>
      <c r="O294" s="25">
        <v>28</v>
      </c>
      <c r="P294" s="26">
        <f t="shared" si="40"/>
        <v>56000</v>
      </c>
      <c r="Q294" s="21">
        <v>2023</v>
      </c>
      <c r="R294" s="21" t="s">
        <v>107</v>
      </c>
      <c r="S294" s="21">
        <v>2023</v>
      </c>
      <c r="T294" s="27" t="s">
        <v>115</v>
      </c>
      <c r="U294" s="28" t="s">
        <v>299</v>
      </c>
      <c r="V294" s="21">
        <v>2023</v>
      </c>
      <c r="W294" s="27" t="s">
        <v>91</v>
      </c>
      <c r="X294" s="21">
        <v>2023</v>
      </c>
      <c r="Y294" s="27" t="s">
        <v>93</v>
      </c>
      <c r="Z294" s="21">
        <v>2023</v>
      </c>
      <c r="AA294" s="27" t="s">
        <v>124</v>
      </c>
      <c r="AB294" s="28">
        <v>2024</v>
      </c>
      <c r="AC294" s="27" t="s">
        <v>93</v>
      </c>
      <c r="AD294" s="28" t="s">
        <v>94</v>
      </c>
      <c r="AE294" s="21" t="s">
        <v>164</v>
      </c>
      <c r="AF294" s="29">
        <v>0</v>
      </c>
      <c r="AG294" s="29">
        <v>376086</v>
      </c>
      <c r="AH294" s="29" t="s">
        <v>62</v>
      </c>
      <c r="AI294" s="29">
        <v>0</v>
      </c>
      <c r="AJ294" s="29">
        <v>0</v>
      </c>
      <c r="AK294" s="21" t="s">
        <v>1207</v>
      </c>
      <c r="AL294" s="27"/>
      <c r="AM294" s="21" t="s">
        <v>63</v>
      </c>
      <c r="AN294" s="21" t="s">
        <v>64</v>
      </c>
      <c r="AO294" s="27"/>
    </row>
    <row r="295" spans="1:41" s="19" customFormat="1" ht="63.75" customHeight="1" x14ac:dyDescent="0.2">
      <c r="A295" s="21" t="s">
        <v>1208</v>
      </c>
      <c r="B295" s="21"/>
      <c r="C295" s="21" t="s">
        <v>511</v>
      </c>
      <c r="D295" s="21" t="s">
        <v>1209</v>
      </c>
      <c r="E295" s="21">
        <v>642</v>
      </c>
      <c r="F295" s="22" t="s">
        <v>51</v>
      </c>
      <c r="G295" s="21">
        <v>1</v>
      </c>
      <c r="H295" s="21">
        <v>3</v>
      </c>
      <c r="I295" s="13" t="s">
        <v>1210</v>
      </c>
      <c r="J295" s="21" t="s">
        <v>54</v>
      </c>
      <c r="K295" s="21"/>
      <c r="L295" s="23" t="s">
        <v>270</v>
      </c>
      <c r="M295" s="21" t="s">
        <v>271</v>
      </c>
      <c r="N295" s="24">
        <v>78.5</v>
      </c>
      <c r="O295" s="25">
        <v>20</v>
      </c>
      <c r="P295" s="26">
        <f t="shared" si="40"/>
        <v>78500</v>
      </c>
      <c r="Q295" s="21">
        <v>2023</v>
      </c>
      <c r="R295" s="21" t="s">
        <v>91</v>
      </c>
      <c r="S295" s="21">
        <v>2023</v>
      </c>
      <c r="T295" s="27" t="s">
        <v>93</v>
      </c>
      <c r="U295" s="28" t="s">
        <v>123</v>
      </c>
      <c r="V295" s="21">
        <v>2023</v>
      </c>
      <c r="W295" s="27" t="s">
        <v>130</v>
      </c>
      <c r="X295" s="21">
        <v>2023</v>
      </c>
      <c r="Y295" s="27" t="s">
        <v>71</v>
      </c>
      <c r="Z295" s="21">
        <v>2023</v>
      </c>
      <c r="AA295" s="27" t="s">
        <v>68</v>
      </c>
      <c r="AB295" s="28">
        <v>2024</v>
      </c>
      <c r="AC295" s="27" t="s">
        <v>71</v>
      </c>
      <c r="AD295" s="28" t="s">
        <v>72</v>
      </c>
      <c r="AE295" s="21" t="s">
        <v>164</v>
      </c>
      <c r="AF295" s="29">
        <v>0</v>
      </c>
      <c r="AG295" s="29">
        <v>376086</v>
      </c>
      <c r="AH295" s="29" t="s">
        <v>62</v>
      </c>
      <c r="AI295" s="29">
        <v>0</v>
      </c>
      <c r="AJ295" s="29">
        <v>0</v>
      </c>
      <c r="AK295" s="21" t="s">
        <v>1211</v>
      </c>
      <c r="AL295" s="27"/>
      <c r="AM295" s="21" t="s">
        <v>63</v>
      </c>
      <c r="AN295" s="21" t="s">
        <v>64</v>
      </c>
      <c r="AO295" s="27"/>
    </row>
    <row r="296" spans="1:41" s="19" customFormat="1" ht="81" customHeight="1" x14ac:dyDescent="0.2">
      <c r="A296" s="21" t="s">
        <v>1212</v>
      </c>
      <c r="B296" s="21"/>
      <c r="C296" s="21" t="s">
        <v>511</v>
      </c>
      <c r="D296" s="21" t="s">
        <v>1209</v>
      </c>
      <c r="E296" s="21">
        <v>642</v>
      </c>
      <c r="F296" s="22" t="s">
        <v>51</v>
      </c>
      <c r="G296" s="21">
        <v>1</v>
      </c>
      <c r="H296" s="21">
        <v>3</v>
      </c>
      <c r="I296" s="13" t="s">
        <v>1213</v>
      </c>
      <c r="J296" s="21" t="s">
        <v>54</v>
      </c>
      <c r="K296" s="21"/>
      <c r="L296" s="23" t="s">
        <v>270</v>
      </c>
      <c r="M296" s="21" t="s">
        <v>271</v>
      </c>
      <c r="N296" s="24">
        <v>91.7</v>
      </c>
      <c r="O296" s="25">
        <v>38.200000000000003</v>
      </c>
      <c r="P296" s="26">
        <f t="shared" si="40"/>
        <v>91700</v>
      </c>
      <c r="Q296" s="21">
        <v>2023</v>
      </c>
      <c r="R296" s="21" t="s">
        <v>107</v>
      </c>
      <c r="S296" s="21">
        <v>2023</v>
      </c>
      <c r="T296" s="27" t="s">
        <v>115</v>
      </c>
      <c r="U296" s="28" t="s">
        <v>299</v>
      </c>
      <c r="V296" s="21">
        <v>2023</v>
      </c>
      <c r="W296" s="27" t="s">
        <v>93</v>
      </c>
      <c r="X296" s="21">
        <v>2023</v>
      </c>
      <c r="Y296" s="27" t="s">
        <v>124</v>
      </c>
      <c r="Z296" s="21">
        <v>2023</v>
      </c>
      <c r="AA296" s="27" t="s">
        <v>130</v>
      </c>
      <c r="AB296" s="28">
        <v>2024</v>
      </c>
      <c r="AC296" s="27" t="s">
        <v>124</v>
      </c>
      <c r="AD296" s="28" t="s">
        <v>131</v>
      </c>
      <c r="AE296" s="21" t="s">
        <v>164</v>
      </c>
      <c r="AF296" s="29">
        <v>0</v>
      </c>
      <c r="AG296" s="29">
        <v>376086</v>
      </c>
      <c r="AH296" s="29" t="s">
        <v>62</v>
      </c>
      <c r="AI296" s="29">
        <v>0</v>
      </c>
      <c r="AJ296" s="29">
        <v>0</v>
      </c>
      <c r="AK296" s="21" t="s">
        <v>1214</v>
      </c>
      <c r="AL296" s="27"/>
      <c r="AM296" s="21" t="s">
        <v>63</v>
      </c>
      <c r="AN296" s="21" t="s">
        <v>64</v>
      </c>
      <c r="AO296" s="27"/>
    </row>
    <row r="297" spans="1:41" s="19" customFormat="1" ht="71.25" customHeight="1" x14ac:dyDescent="0.2">
      <c r="A297" s="21" t="s">
        <v>1215</v>
      </c>
      <c r="B297" s="21"/>
      <c r="C297" s="21" t="s">
        <v>1186</v>
      </c>
      <c r="D297" s="21" t="s">
        <v>1216</v>
      </c>
      <c r="E297" s="21">
        <v>642</v>
      </c>
      <c r="F297" s="22" t="s">
        <v>51</v>
      </c>
      <c r="G297" s="21" t="s">
        <v>52</v>
      </c>
      <c r="H297" s="21">
        <v>2</v>
      </c>
      <c r="I297" s="13" t="s">
        <v>1217</v>
      </c>
      <c r="J297" s="21" t="s">
        <v>54</v>
      </c>
      <c r="K297" s="21"/>
      <c r="L297" s="23" t="s">
        <v>270</v>
      </c>
      <c r="M297" s="21" t="s">
        <v>271</v>
      </c>
      <c r="N297" s="24">
        <v>692</v>
      </c>
      <c r="O297" s="25">
        <v>290</v>
      </c>
      <c r="P297" s="26">
        <f t="shared" si="40"/>
        <v>692000</v>
      </c>
      <c r="Q297" s="21">
        <v>2023</v>
      </c>
      <c r="R297" s="21" t="s">
        <v>107</v>
      </c>
      <c r="S297" s="21">
        <v>2023</v>
      </c>
      <c r="T297" s="27" t="s">
        <v>115</v>
      </c>
      <c r="U297" s="28" t="s">
        <v>299</v>
      </c>
      <c r="V297" s="21">
        <v>2023</v>
      </c>
      <c r="W297" s="27" t="s">
        <v>93</v>
      </c>
      <c r="X297" s="21">
        <v>2023</v>
      </c>
      <c r="Y297" s="27" t="s">
        <v>124</v>
      </c>
      <c r="Z297" s="21">
        <v>2023</v>
      </c>
      <c r="AA297" s="27" t="s">
        <v>130</v>
      </c>
      <c r="AB297" s="28">
        <v>2024</v>
      </c>
      <c r="AC297" s="27" t="s">
        <v>124</v>
      </c>
      <c r="AD297" s="28" t="s">
        <v>131</v>
      </c>
      <c r="AE297" s="21" t="s">
        <v>171</v>
      </c>
      <c r="AF297" s="29">
        <v>1</v>
      </c>
      <c r="AG297" s="29">
        <v>200611</v>
      </c>
      <c r="AH297" s="29" t="s">
        <v>62</v>
      </c>
      <c r="AI297" s="21">
        <v>1</v>
      </c>
      <c r="AJ297" s="29">
        <v>0</v>
      </c>
      <c r="AK297" s="21" t="s">
        <v>1218</v>
      </c>
      <c r="AL297" s="27" t="s">
        <v>173</v>
      </c>
      <c r="AM297" s="21" t="s">
        <v>63</v>
      </c>
      <c r="AN297" s="21" t="s">
        <v>64</v>
      </c>
      <c r="AO297" s="27"/>
    </row>
    <row r="298" spans="1:41" s="19" customFormat="1" ht="81.75" customHeight="1" x14ac:dyDescent="0.2">
      <c r="A298" s="21" t="s">
        <v>1219</v>
      </c>
      <c r="B298" s="21"/>
      <c r="C298" s="21" t="s">
        <v>511</v>
      </c>
      <c r="D298" s="21" t="s">
        <v>1216</v>
      </c>
      <c r="E298" s="21">
        <v>642</v>
      </c>
      <c r="F298" s="22" t="s">
        <v>51</v>
      </c>
      <c r="G298" s="21">
        <v>1</v>
      </c>
      <c r="H298" s="21">
        <v>3</v>
      </c>
      <c r="I298" s="13" t="s">
        <v>1220</v>
      </c>
      <c r="J298" s="21" t="s">
        <v>54</v>
      </c>
      <c r="K298" s="21"/>
      <c r="L298" s="23" t="s">
        <v>270</v>
      </c>
      <c r="M298" s="21" t="s">
        <v>271</v>
      </c>
      <c r="N298" s="24">
        <v>155</v>
      </c>
      <c r="O298" s="25">
        <v>155</v>
      </c>
      <c r="P298" s="26">
        <f t="shared" si="40"/>
        <v>155000</v>
      </c>
      <c r="Q298" s="21">
        <v>2023</v>
      </c>
      <c r="R298" s="21" t="s">
        <v>107</v>
      </c>
      <c r="S298" s="21">
        <v>2023</v>
      </c>
      <c r="T298" s="27" t="s">
        <v>115</v>
      </c>
      <c r="U298" s="28" t="s">
        <v>299</v>
      </c>
      <c r="V298" s="21">
        <v>2023</v>
      </c>
      <c r="W298" s="27" t="s">
        <v>93</v>
      </c>
      <c r="X298" s="21">
        <v>2023</v>
      </c>
      <c r="Y298" s="27" t="s">
        <v>124</v>
      </c>
      <c r="Z298" s="21">
        <v>2023</v>
      </c>
      <c r="AA298" s="27" t="s">
        <v>130</v>
      </c>
      <c r="AB298" s="28">
        <v>2024</v>
      </c>
      <c r="AC298" s="27" t="s">
        <v>124</v>
      </c>
      <c r="AD298" s="28" t="s">
        <v>131</v>
      </c>
      <c r="AE298" s="21" t="s">
        <v>171</v>
      </c>
      <c r="AF298" s="29">
        <v>1</v>
      </c>
      <c r="AG298" s="29">
        <v>200611</v>
      </c>
      <c r="AH298" s="29" t="s">
        <v>62</v>
      </c>
      <c r="AI298" s="21">
        <v>1</v>
      </c>
      <c r="AJ298" s="29">
        <v>0</v>
      </c>
      <c r="AK298" s="21" t="s">
        <v>1221</v>
      </c>
      <c r="AL298" s="27" t="s">
        <v>173</v>
      </c>
      <c r="AM298" s="21" t="s">
        <v>63</v>
      </c>
      <c r="AN298" s="21" t="s">
        <v>64</v>
      </c>
      <c r="AO298" s="27"/>
    </row>
    <row r="299" spans="1:41" s="19" customFormat="1" ht="81.75" customHeight="1" x14ac:dyDescent="0.2">
      <c r="A299" s="21" t="s">
        <v>1222</v>
      </c>
      <c r="B299" s="21"/>
      <c r="C299" s="21" t="s">
        <v>1223</v>
      </c>
      <c r="D299" s="21" t="s">
        <v>1224</v>
      </c>
      <c r="E299" s="21">
        <v>642</v>
      </c>
      <c r="F299" s="22" t="s">
        <v>51</v>
      </c>
      <c r="G299" s="21">
        <v>1</v>
      </c>
      <c r="H299" s="21">
        <v>2</v>
      </c>
      <c r="I299" s="13" t="s">
        <v>1225</v>
      </c>
      <c r="J299" s="21" t="s">
        <v>54</v>
      </c>
      <c r="K299" s="21"/>
      <c r="L299" s="23" t="s">
        <v>270</v>
      </c>
      <c r="M299" s="21" t="s">
        <v>271</v>
      </c>
      <c r="N299" s="24">
        <v>260</v>
      </c>
      <c r="O299" s="25">
        <v>260</v>
      </c>
      <c r="P299" s="26">
        <f t="shared" si="40"/>
        <v>260000</v>
      </c>
      <c r="Q299" s="21">
        <v>2023</v>
      </c>
      <c r="R299" s="21" t="s">
        <v>107</v>
      </c>
      <c r="S299" s="21">
        <v>2023</v>
      </c>
      <c r="T299" s="27" t="s">
        <v>115</v>
      </c>
      <c r="U299" s="28" t="s">
        <v>299</v>
      </c>
      <c r="V299" s="21">
        <v>2023</v>
      </c>
      <c r="W299" s="27" t="s">
        <v>93</v>
      </c>
      <c r="X299" s="21">
        <v>2023</v>
      </c>
      <c r="Y299" s="27" t="s">
        <v>124</v>
      </c>
      <c r="Z299" s="21">
        <v>2023</v>
      </c>
      <c r="AA299" s="27" t="s">
        <v>130</v>
      </c>
      <c r="AB299" s="28" t="s">
        <v>58</v>
      </c>
      <c r="AC299" s="27" t="s">
        <v>78</v>
      </c>
      <c r="AD299" s="28" t="s">
        <v>79</v>
      </c>
      <c r="AE299" s="21" t="s">
        <v>171</v>
      </c>
      <c r="AF299" s="29">
        <v>1</v>
      </c>
      <c r="AG299" s="29">
        <v>200611</v>
      </c>
      <c r="AH299" s="29" t="s">
        <v>62</v>
      </c>
      <c r="AI299" s="21">
        <v>1</v>
      </c>
      <c r="AJ299" s="29">
        <v>0</v>
      </c>
      <c r="AK299" s="21"/>
      <c r="AL299" s="27" t="s">
        <v>173</v>
      </c>
      <c r="AM299" s="21" t="s">
        <v>63</v>
      </c>
      <c r="AN299" s="21" t="s">
        <v>64</v>
      </c>
      <c r="AO299" s="27"/>
    </row>
    <row r="300" spans="1:41" s="19" customFormat="1" ht="68.25" customHeight="1" x14ac:dyDescent="0.2">
      <c r="A300" s="21" t="s">
        <v>1226</v>
      </c>
      <c r="B300" s="21"/>
      <c r="C300" s="21" t="s">
        <v>120</v>
      </c>
      <c r="D300" s="21" t="s">
        <v>1227</v>
      </c>
      <c r="E300" s="21">
        <v>642</v>
      </c>
      <c r="F300" s="22" t="s">
        <v>51</v>
      </c>
      <c r="G300" s="21">
        <v>1</v>
      </c>
      <c r="H300" s="21">
        <v>3</v>
      </c>
      <c r="I300" s="13" t="s">
        <v>1228</v>
      </c>
      <c r="J300" s="21" t="s">
        <v>54</v>
      </c>
      <c r="K300" s="21"/>
      <c r="L300" s="23" t="s">
        <v>270</v>
      </c>
      <c r="M300" s="21" t="s">
        <v>271</v>
      </c>
      <c r="N300" s="24">
        <v>2718</v>
      </c>
      <c r="O300" s="25">
        <v>1359</v>
      </c>
      <c r="P300" s="26">
        <f t="shared" si="40"/>
        <v>2718000</v>
      </c>
      <c r="Q300" s="21">
        <v>2023</v>
      </c>
      <c r="R300" s="21" t="s">
        <v>115</v>
      </c>
      <c r="S300" s="21">
        <v>2023</v>
      </c>
      <c r="T300" s="27" t="s">
        <v>91</v>
      </c>
      <c r="U300" s="28" t="s">
        <v>92</v>
      </c>
      <c r="V300" s="21">
        <v>2023</v>
      </c>
      <c r="W300" s="27" t="s">
        <v>93</v>
      </c>
      <c r="X300" s="21">
        <v>2023</v>
      </c>
      <c r="Y300" s="27" t="s">
        <v>124</v>
      </c>
      <c r="Z300" s="21">
        <v>2023</v>
      </c>
      <c r="AA300" s="27" t="s">
        <v>124</v>
      </c>
      <c r="AB300" s="28">
        <v>2024</v>
      </c>
      <c r="AC300" s="27" t="s">
        <v>124</v>
      </c>
      <c r="AD300" s="28" t="s">
        <v>131</v>
      </c>
      <c r="AE300" s="21" t="s">
        <v>61</v>
      </c>
      <c r="AF300" s="29">
        <v>0</v>
      </c>
      <c r="AG300" s="29">
        <v>348346</v>
      </c>
      <c r="AH300" s="29" t="s">
        <v>62</v>
      </c>
      <c r="AI300" s="29">
        <v>0</v>
      </c>
      <c r="AJ300" s="29">
        <v>0</v>
      </c>
      <c r="AK300" s="21" t="s">
        <v>1229</v>
      </c>
      <c r="AL300" s="27"/>
      <c r="AM300" s="21" t="s">
        <v>63</v>
      </c>
      <c r="AN300" s="21" t="s">
        <v>64</v>
      </c>
      <c r="AO300" s="27"/>
    </row>
    <row r="301" spans="1:41" s="19" customFormat="1" ht="57" customHeight="1" x14ac:dyDescent="0.2">
      <c r="A301" s="21" t="s">
        <v>1230</v>
      </c>
      <c r="B301" s="21"/>
      <c r="C301" s="21" t="s">
        <v>609</v>
      </c>
      <c r="D301" s="21" t="s">
        <v>329</v>
      </c>
      <c r="E301" s="21">
        <v>642</v>
      </c>
      <c r="F301" s="22" t="s">
        <v>51</v>
      </c>
      <c r="G301" s="21">
        <v>1</v>
      </c>
      <c r="H301" s="21">
        <v>2</v>
      </c>
      <c r="I301" s="13" t="s">
        <v>1231</v>
      </c>
      <c r="J301" s="21" t="s">
        <v>54</v>
      </c>
      <c r="K301" s="21"/>
      <c r="L301" s="23" t="s">
        <v>270</v>
      </c>
      <c r="M301" s="21" t="s">
        <v>271</v>
      </c>
      <c r="N301" s="24">
        <v>118</v>
      </c>
      <c r="O301" s="25">
        <v>118</v>
      </c>
      <c r="P301" s="26">
        <f t="shared" si="40"/>
        <v>118000</v>
      </c>
      <c r="Q301" s="21">
        <v>2023</v>
      </c>
      <c r="R301" s="21" t="s">
        <v>115</v>
      </c>
      <c r="S301" s="21">
        <v>2023</v>
      </c>
      <c r="T301" s="27" t="s">
        <v>91</v>
      </c>
      <c r="U301" s="28" t="s">
        <v>92</v>
      </c>
      <c r="V301" s="21">
        <v>2023</v>
      </c>
      <c r="W301" s="27" t="s">
        <v>93</v>
      </c>
      <c r="X301" s="21">
        <v>2023</v>
      </c>
      <c r="Y301" s="27" t="s">
        <v>124</v>
      </c>
      <c r="Z301" s="21">
        <v>2023</v>
      </c>
      <c r="AA301" s="27" t="s">
        <v>130</v>
      </c>
      <c r="AB301" s="28">
        <v>2023</v>
      </c>
      <c r="AC301" s="27" t="s">
        <v>78</v>
      </c>
      <c r="AD301" s="28" t="s">
        <v>79</v>
      </c>
      <c r="AE301" s="21" t="s">
        <v>61</v>
      </c>
      <c r="AF301" s="29">
        <v>0</v>
      </c>
      <c r="AG301" s="29">
        <v>348346</v>
      </c>
      <c r="AH301" s="29" t="s">
        <v>62</v>
      </c>
      <c r="AI301" s="29">
        <v>0</v>
      </c>
      <c r="AJ301" s="29">
        <v>0</v>
      </c>
      <c r="AK301" s="21"/>
      <c r="AL301" s="27"/>
      <c r="AM301" s="21" t="s">
        <v>63</v>
      </c>
      <c r="AN301" s="21" t="s">
        <v>64</v>
      </c>
      <c r="AO301" s="27"/>
    </row>
    <row r="302" spans="1:41" s="19" customFormat="1" ht="49.5" customHeight="1" x14ac:dyDescent="0.2">
      <c r="A302" s="21" t="s">
        <v>1232</v>
      </c>
      <c r="B302" s="21"/>
      <c r="C302" s="21" t="s">
        <v>992</v>
      </c>
      <c r="D302" s="21" t="s">
        <v>993</v>
      </c>
      <c r="E302" s="21">
        <v>642</v>
      </c>
      <c r="F302" s="22" t="s">
        <v>51</v>
      </c>
      <c r="G302" s="21">
        <v>1</v>
      </c>
      <c r="H302" s="21">
        <v>3</v>
      </c>
      <c r="I302" s="13" t="s">
        <v>1233</v>
      </c>
      <c r="J302" s="21" t="s">
        <v>54</v>
      </c>
      <c r="K302" s="21"/>
      <c r="L302" s="23" t="s">
        <v>270</v>
      </c>
      <c r="M302" s="21" t="s">
        <v>271</v>
      </c>
      <c r="N302" s="24">
        <v>95</v>
      </c>
      <c r="O302" s="25">
        <v>31.7</v>
      </c>
      <c r="P302" s="26">
        <f t="shared" si="40"/>
        <v>95000</v>
      </c>
      <c r="Q302" s="21">
        <v>2023</v>
      </c>
      <c r="R302" s="21" t="s">
        <v>115</v>
      </c>
      <c r="S302" s="21">
        <v>2023</v>
      </c>
      <c r="T302" s="27" t="s">
        <v>91</v>
      </c>
      <c r="U302" s="28" t="s">
        <v>92</v>
      </c>
      <c r="V302" s="21">
        <v>2023</v>
      </c>
      <c r="W302" s="27" t="s">
        <v>93</v>
      </c>
      <c r="X302" s="21">
        <v>2023</v>
      </c>
      <c r="Y302" s="27" t="s">
        <v>124</v>
      </c>
      <c r="Z302" s="21">
        <v>2023</v>
      </c>
      <c r="AA302" s="27" t="s">
        <v>130</v>
      </c>
      <c r="AB302" s="28">
        <v>2024</v>
      </c>
      <c r="AC302" s="27" t="s">
        <v>124</v>
      </c>
      <c r="AD302" s="28" t="s">
        <v>131</v>
      </c>
      <c r="AE302" s="21" t="s">
        <v>164</v>
      </c>
      <c r="AF302" s="29">
        <v>0</v>
      </c>
      <c r="AG302" s="29">
        <v>376086</v>
      </c>
      <c r="AH302" s="29" t="s">
        <v>62</v>
      </c>
      <c r="AI302" s="29">
        <v>0</v>
      </c>
      <c r="AJ302" s="29">
        <v>0</v>
      </c>
      <c r="AK302" s="21" t="s">
        <v>1234</v>
      </c>
      <c r="AL302" s="27"/>
      <c r="AM302" s="21" t="s">
        <v>63</v>
      </c>
      <c r="AN302" s="21" t="s">
        <v>64</v>
      </c>
      <c r="AO302" s="27"/>
    </row>
    <row r="303" spans="1:41" s="19" customFormat="1" ht="61.5" customHeight="1" x14ac:dyDescent="0.2">
      <c r="A303" s="21" t="s">
        <v>1235</v>
      </c>
      <c r="B303" s="21"/>
      <c r="C303" s="21" t="s">
        <v>329</v>
      </c>
      <c r="D303" s="21" t="s">
        <v>1236</v>
      </c>
      <c r="E303" s="21">
        <v>642</v>
      </c>
      <c r="F303" s="22" t="s">
        <v>51</v>
      </c>
      <c r="G303" s="21" t="s">
        <v>52</v>
      </c>
      <c r="H303" s="21">
        <v>3</v>
      </c>
      <c r="I303" s="13" t="s">
        <v>1237</v>
      </c>
      <c r="J303" s="21" t="s">
        <v>54</v>
      </c>
      <c r="K303" s="21"/>
      <c r="L303" s="23" t="s">
        <v>270</v>
      </c>
      <c r="M303" s="21" t="s">
        <v>271</v>
      </c>
      <c r="N303" s="24">
        <v>98</v>
      </c>
      <c r="O303" s="25">
        <v>98</v>
      </c>
      <c r="P303" s="26">
        <f t="shared" si="40"/>
        <v>98000</v>
      </c>
      <c r="Q303" s="21">
        <v>2023</v>
      </c>
      <c r="R303" s="21" t="s">
        <v>115</v>
      </c>
      <c r="S303" s="21">
        <v>2023</v>
      </c>
      <c r="T303" s="27" t="s">
        <v>91</v>
      </c>
      <c r="U303" s="28" t="s">
        <v>92</v>
      </c>
      <c r="V303" s="21">
        <v>2023</v>
      </c>
      <c r="W303" s="27" t="s">
        <v>93</v>
      </c>
      <c r="X303" s="21">
        <v>2023</v>
      </c>
      <c r="Y303" s="27" t="s">
        <v>124</v>
      </c>
      <c r="Z303" s="21">
        <v>2023</v>
      </c>
      <c r="AA303" s="27" t="s">
        <v>59</v>
      </c>
      <c r="AB303" s="28">
        <v>2023</v>
      </c>
      <c r="AC303" s="27" t="s">
        <v>78</v>
      </c>
      <c r="AD303" s="28" t="s">
        <v>79</v>
      </c>
      <c r="AE303" s="21" t="s">
        <v>164</v>
      </c>
      <c r="AF303" s="29">
        <v>0</v>
      </c>
      <c r="AG303" s="29">
        <v>376086</v>
      </c>
      <c r="AH303" s="29" t="s">
        <v>62</v>
      </c>
      <c r="AI303" s="29">
        <v>0</v>
      </c>
      <c r="AJ303" s="29">
        <v>0</v>
      </c>
      <c r="AK303" s="21"/>
      <c r="AL303" s="27"/>
      <c r="AM303" s="21" t="s">
        <v>63</v>
      </c>
      <c r="AN303" s="21" t="s">
        <v>64</v>
      </c>
      <c r="AO303" s="27"/>
    </row>
    <row r="304" spans="1:41" s="19" customFormat="1" ht="49.5" customHeight="1" x14ac:dyDescent="0.2">
      <c r="A304" s="21" t="s">
        <v>1238</v>
      </c>
      <c r="B304" s="21"/>
      <c r="C304" s="21" t="s">
        <v>1239</v>
      </c>
      <c r="D304" s="21" t="s">
        <v>1240</v>
      </c>
      <c r="E304" s="21">
        <v>642</v>
      </c>
      <c r="F304" s="22" t="s">
        <v>51</v>
      </c>
      <c r="G304" s="21">
        <v>1</v>
      </c>
      <c r="H304" s="21">
        <v>3</v>
      </c>
      <c r="I304" s="13" t="s">
        <v>1241</v>
      </c>
      <c r="J304" s="21" t="s">
        <v>54</v>
      </c>
      <c r="K304" s="21"/>
      <c r="L304" s="23" t="s">
        <v>270</v>
      </c>
      <c r="M304" s="21" t="s">
        <v>271</v>
      </c>
      <c r="N304" s="24">
        <v>98</v>
      </c>
      <c r="O304" s="25">
        <v>60</v>
      </c>
      <c r="P304" s="26">
        <f t="shared" si="40"/>
        <v>98000</v>
      </c>
      <c r="Q304" s="21">
        <v>2023</v>
      </c>
      <c r="R304" s="21" t="s">
        <v>115</v>
      </c>
      <c r="S304" s="21">
        <v>2023</v>
      </c>
      <c r="T304" s="27" t="s">
        <v>91</v>
      </c>
      <c r="U304" s="28" t="s">
        <v>92</v>
      </c>
      <c r="V304" s="21">
        <v>2023</v>
      </c>
      <c r="W304" s="27" t="s">
        <v>124</v>
      </c>
      <c r="X304" s="21">
        <v>2023</v>
      </c>
      <c r="Y304" s="27" t="s">
        <v>130</v>
      </c>
      <c r="Z304" s="21">
        <v>2023</v>
      </c>
      <c r="AA304" s="27" t="s">
        <v>71</v>
      </c>
      <c r="AB304" s="28">
        <v>2024</v>
      </c>
      <c r="AC304" s="27" t="s">
        <v>130</v>
      </c>
      <c r="AD304" s="28" t="s">
        <v>170</v>
      </c>
      <c r="AE304" s="21" t="s">
        <v>164</v>
      </c>
      <c r="AF304" s="29">
        <v>0</v>
      </c>
      <c r="AG304" s="29">
        <v>376086</v>
      </c>
      <c r="AH304" s="29" t="s">
        <v>62</v>
      </c>
      <c r="AI304" s="29">
        <v>0</v>
      </c>
      <c r="AJ304" s="29">
        <v>0</v>
      </c>
      <c r="AK304" s="21" t="s">
        <v>1242</v>
      </c>
      <c r="AL304" s="27"/>
      <c r="AM304" s="21" t="s">
        <v>63</v>
      </c>
      <c r="AN304" s="21" t="s">
        <v>64</v>
      </c>
      <c r="AO304" s="27"/>
    </row>
    <row r="305" spans="1:41" s="19" customFormat="1" ht="76.5" customHeight="1" x14ac:dyDescent="0.2">
      <c r="A305" s="21" t="s">
        <v>1243</v>
      </c>
      <c r="B305" s="21"/>
      <c r="C305" s="21" t="s">
        <v>1196</v>
      </c>
      <c r="D305" s="21" t="s">
        <v>1197</v>
      </c>
      <c r="E305" s="21">
        <v>642</v>
      </c>
      <c r="F305" s="22" t="s">
        <v>51</v>
      </c>
      <c r="G305" s="21">
        <v>1</v>
      </c>
      <c r="H305" s="21">
        <v>3</v>
      </c>
      <c r="I305" s="13" t="s">
        <v>1244</v>
      </c>
      <c r="J305" s="21" t="s">
        <v>54</v>
      </c>
      <c r="K305" s="21"/>
      <c r="L305" s="23" t="s">
        <v>270</v>
      </c>
      <c r="M305" s="21" t="s">
        <v>271</v>
      </c>
      <c r="N305" s="24">
        <v>156</v>
      </c>
      <c r="O305" s="25">
        <v>52</v>
      </c>
      <c r="P305" s="26">
        <f t="shared" si="40"/>
        <v>156000</v>
      </c>
      <c r="Q305" s="21">
        <v>2023</v>
      </c>
      <c r="R305" s="21" t="s">
        <v>91</v>
      </c>
      <c r="S305" s="21">
        <v>2023</v>
      </c>
      <c r="T305" s="27" t="s">
        <v>93</v>
      </c>
      <c r="U305" s="28" t="s">
        <v>123</v>
      </c>
      <c r="V305" s="21">
        <v>2023</v>
      </c>
      <c r="W305" s="27" t="s">
        <v>124</v>
      </c>
      <c r="X305" s="21">
        <v>2023</v>
      </c>
      <c r="Y305" s="27" t="s">
        <v>130</v>
      </c>
      <c r="Z305" s="21">
        <v>2023</v>
      </c>
      <c r="AA305" s="27" t="s">
        <v>71</v>
      </c>
      <c r="AB305" s="28">
        <v>2024</v>
      </c>
      <c r="AC305" s="27" t="s">
        <v>130</v>
      </c>
      <c r="AD305" s="28" t="s">
        <v>170</v>
      </c>
      <c r="AE305" s="21" t="s">
        <v>171</v>
      </c>
      <c r="AF305" s="29">
        <v>1</v>
      </c>
      <c r="AG305" s="29">
        <v>348277</v>
      </c>
      <c r="AH305" s="29" t="s">
        <v>62</v>
      </c>
      <c r="AI305" s="21">
        <v>0</v>
      </c>
      <c r="AJ305" s="29">
        <v>0</v>
      </c>
      <c r="AK305" s="21" t="s">
        <v>1245</v>
      </c>
      <c r="AL305" s="27" t="s">
        <v>173</v>
      </c>
      <c r="AM305" s="21" t="s">
        <v>63</v>
      </c>
      <c r="AN305" s="21" t="s">
        <v>64</v>
      </c>
      <c r="AO305" s="27"/>
    </row>
    <row r="306" spans="1:41" s="19" customFormat="1" ht="55.5" customHeight="1" x14ac:dyDescent="0.2">
      <c r="A306" s="21" t="s">
        <v>1246</v>
      </c>
      <c r="B306" s="21"/>
      <c r="C306" s="21" t="s">
        <v>998</v>
      </c>
      <c r="D306" s="21" t="s">
        <v>1004</v>
      </c>
      <c r="E306" s="21">
        <v>642</v>
      </c>
      <c r="F306" s="22" t="s">
        <v>51</v>
      </c>
      <c r="G306" s="21">
        <v>1</v>
      </c>
      <c r="H306" s="21">
        <v>3</v>
      </c>
      <c r="I306" s="13" t="s">
        <v>1247</v>
      </c>
      <c r="J306" s="21" t="s">
        <v>54</v>
      </c>
      <c r="K306" s="21"/>
      <c r="L306" s="23" t="s">
        <v>270</v>
      </c>
      <c r="M306" s="21" t="s">
        <v>271</v>
      </c>
      <c r="N306" s="24">
        <v>58</v>
      </c>
      <c r="O306" s="25">
        <v>20</v>
      </c>
      <c r="P306" s="26">
        <f t="shared" si="40"/>
        <v>58000</v>
      </c>
      <c r="Q306" s="21">
        <v>2023</v>
      </c>
      <c r="R306" s="21" t="s">
        <v>91</v>
      </c>
      <c r="S306" s="21">
        <v>2023</v>
      </c>
      <c r="T306" s="27" t="s">
        <v>93</v>
      </c>
      <c r="U306" s="28" t="s">
        <v>123</v>
      </c>
      <c r="V306" s="21">
        <v>2023</v>
      </c>
      <c r="W306" s="27" t="s">
        <v>124</v>
      </c>
      <c r="X306" s="21">
        <v>2023</v>
      </c>
      <c r="Y306" s="27" t="s">
        <v>130</v>
      </c>
      <c r="Z306" s="21">
        <v>2023</v>
      </c>
      <c r="AA306" s="27" t="s">
        <v>71</v>
      </c>
      <c r="AB306" s="28">
        <v>2024</v>
      </c>
      <c r="AC306" s="27" t="s">
        <v>130</v>
      </c>
      <c r="AD306" s="28" t="s">
        <v>170</v>
      </c>
      <c r="AE306" s="21" t="s">
        <v>164</v>
      </c>
      <c r="AF306" s="29">
        <v>0</v>
      </c>
      <c r="AG306" s="29">
        <v>376086</v>
      </c>
      <c r="AH306" s="29" t="s">
        <v>62</v>
      </c>
      <c r="AI306" s="29">
        <v>0</v>
      </c>
      <c r="AJ306" s="29">
        <v>0</v>
      </c>
      <c r="AK306" s="21" t="s">
        <v>1248</v>
      </c>
      <c r="AL306" s="27"/>
      <c r="AM306" s="21" t="s">
        <v>63</v>
      </c>
      <c r="AN306" s="21" t="s">
        <v>64</v>
      </c>
      <c r="AO306" s="27"/>
    </row>
    <row r="307" spans="1:41" s="19" customFormat="1" ht="64.5" customHeight="1" x14ac:dyDescent="0.2">
      <c r="A307" s="21" t="s">
        <v>1249</v>
      </c>
      <c r="B307" s="21"/>
      <c r="C307" s="21" t="s">
        <v>568</v>
      </c>
      <c r="D307" s="21" t="s">
        <v>618</v>
      </c>
      <c r="E307" s="21">
        <v>642</v>
      </c>
      <c r="F307" s="22" t="s">
        <v>51</v>
      </c>
      <c r="G307" s="21" t="s">
        <v>52</v>
      </c>
      <c r="H307" s="21">
        <v>3</v>
      </c>
      <c r="I307" s="13" t="s">
        <v>535</v>
      </c>
      <c r="J307" s="21" t="s">
        <v>54</v>
      </c>
      <c r="K307" s="21"/>
      <c r="L307" s="23" t="s">
        <v>270</v>
      </c>
      <c r="M307" s="21" t="s">
        <v>271</v>
      </c>
      <c r="N307" s="24">
        <v>44</v>
      </c>
      <c r="O307" s="25">
        <v>25</v>
      </c>
      <c r="P307" s="26">
        <f t="shared" si="40"/>
        <v>44000</v>
      </c>
      <c r="Q307" s="21">
        <v>2023</v>
      </c>
      <c r="R307" s="21" t="s">
        <v>91</v>
      </c>
      <c r="S307" s="21">
        <v>2023</v>
      </c>
      <c r="T307" s="27" t="s">
        <v>93</v>
      </c>
      <c r="U307" s="28" t="s">
        <v>123</v>
      </c>
      <c r="V307" s="21">
        <v>2023</v>
      </c>
      <c r="W307" s="27" t="s">
        <v>124</v>
      </c>
      <c r="X307" s="21">
        <v>2023</v>
      </c>
      <c r="Y307" s="27" t="s">
        <v>130</v>
      </c>
      <c r="Z307" s="21">
        <v>2023</v>
      </c>
      <c r="AA307" s="27" t="s">
        <v>71</v>
      </c>
      <c r="AB307" s="28">
        <v>2024</v>
      </c>
      <c r="AC307" s="27" t="s">
        <v>130</v>
      </c>
      <c r="AD307" s="28" t="s">
        <v>170</v>
      </c>
      <c r="AE307" s="21" t="s">
        <v>164</v>
      </c>
      <c r="AF307" s="29">
        <v>0</v>
      </c>
      <c r="AG307" s="29">
        <v>376086</v>
      </c>
      <c r="AH307" s="29" t="s">
        <v>62</v>
      </c>
      <c r="AI307" s="29">
        <v>0</v>
      </c>
      <c r="AJ307" s="29">
        <v>22</v>
      </c>
      <c r="AK307" s="21" t="s">
        <v>1250</v>
      </c>
      <c r="AL307" s="27"/>
      <c r="AM307" s="21" t="s">
        <v>63</v>
      </c>
      <c r="AN307" s="21" t="s">
        <v>64</v>
      </c>
      <c r="AO307" s="27" t="s">
        <v>221</v>
      </c>
    </row>
    <row r="308" spans="1:41" s="19" customFormat="1" ht="97.5" customHeight="1" x14ac:dyDescent="0.2">
      <c r="A308" s="21" t="s">
        <v>1251</v>
      </c>
      <c r="B308" s="21"/>
      <c r="C308" s="21" t="s">
        <v>1252</v>
      </c>
      <c r="D308" s="21" t="s">
        <v>1253</v>
      </c>
      <c r="E308" s="21">
        <v>642</v>
      </c>
      <c r="F308" s="22" t="s">
        <v>51</v>
      </c>
      <c r="G308" s="21">
        <v>1</v>
      </c>
      <c r="H308" s="21">
        <v>3</v>
      </c>
      <c r="I308" s="13" t="s">
        <v>1254</v>
      </c>
      <c r="J308" s="21" t="s">
        <v>54</v>
      </c>
      <c r="K308" s="21"/>
      <c r="L308" s="23" t="s">
        <v>270</v>
      </c>
      <c r="M308" s="21" t="s">
        <v>271</v>
      </c>
      <c r="N308" s="24">
        <v>85.5</v>
      </c>
      <c r="O308" s="25">
        <v>22</v>
      </c>
      <c r="P308" s="26">
        <f t="shared" si="40"/>
        <v>85500</v>
      </c>
      <c r="Q308" s="21">
        <v>2023</v>
      </c>
      <c r="R308" s="21" t="s">
        <v>93</v>
      </c>
      <c r="S308" s="21">
        <v>2023</v>
      </c>
      <c r="T308" s="27" t="s">
        <v>124</v>
      </c>
      <c r="U308" s="28" t="s">
        <v>129</v>
      </c>
      <c r="V308" s="21">
        <v>2023</v>
      </c>
      <c r="W308" s="27" t="s">
        <v>130</v>
      </c>
      <c r="X308" s="21">
        <v>2023</v>
      </c>
      <c r="Y308" s="27" t="s">
        <v>71</v>
      </c>
      <c r="Z308" s="21" t="s">
        <v>58</v>
      </c>
      <c r="AA308" s="27" t="s">
        <v>68</v>
      </c>
      <c r="AB308" s="28" t="s">
        <v>70</v>
      </c>
      <c r="AC308" s="27" t="s">
        <v>71</v>
      </c>
      <c r="AD308" s="28" t="s">
        <v>72</v>
      </c>
      <c r="AE308" s="21" t="s">
        <v>164</v>
      </c>
      <c r="AF308" s="29">
        <v>0</v>
      </c>
      <c r="AG308" s="29">
        <v>376086</v>
      </c>
      <c r="AH308" s="29" t="s">
        <v>62</v>
      </c>
      <c r="AI308" s="29">
        <v>0</v>
      </c>
      <c r="AJ308" s="29">
        <v>0</v>
      </c>
      <c r="AK308" s="21" t="s">
        <v>1255</v>
      </c>
      <c r="AL308" s="27"/>
      <c r="AM308" s="21" t="s">
        <v>63</v>
      </c>
      <c r="AN308" s="21" t="s">
        <v>64</v>
      </c>
      <c r="AO308" s="27"/>
    </row>
    <row r="309" spans="1:41" s="19" customFormat="1" ht="70.5" customHeight="1" x14ac:dyDescent="0.2">
      <c r="A309" s="21" t="s">
        <v>1256</v>
      </c>
      <c r="B309" s="21"/>
      <c r="C309" s="21" t="s">
        <v>1257</v>
      </c>
      <c r="D309" s="21" t="s">
        <v>1258</v>
      </c>
      <c r="E309" s="21">
        <v>642</v>
      </c>
      <c r="F309" s="22" t="s">
        <v>51</v>
      </c>
      <c r="G309" s="21">
        <v>1</v>
      </c>
      <c r="H309" s="21">
        <v>3</v>
      </c>
      <c r="I309" s="13" t="s">
        <v>1259</v>
      </c>
      <c r="J309" s="21" t="s">
        <v>54</v>
      </c>
      <c r="K309" s="21"/>
      <c r="L309" s="23" t="s">
        <v>270</v>
      </c>
      <c r="M309" s="21" t="s">
        <v>271</v>
      </c>
      <c r="N309" s="24">
        <v>84</v>
      </c>
      <c r="O309" s="25">
        <v>14</v>
      </c>
      <c r="P309" s="26">
        <f t="shared" si="40"/>
        <v>84000</v>
      </c>
      <c r="Q309" s="21">
        <v>2023</v>
      </c>
      <c r="R309" s="21" t="s">
        <v>93</v>
      </c>
      <c r="S309" s="21">
        <v>2023</v>
      </c>
      <c r="T309" s="27" t="s">
        <v>124</v>
      </c>
      <c r="U309" s="28" t="s">
        <v>129</v>
      </c>
      <c r="V309" s="21">
        <v>2023</v>
      </c>
      <c r="W309" s="27" t="s">
        <v>71</v>
      </c>
      <c r="X309" s="21">
        <v>2023</v>
      </c>
      <c r="Y309" s="27" t="s">
        <v>68</v>
      </c>
      <c r="Z309" s="21">
        <v>2023</v>
      </c>
      <c r="AA309" s="27" t="s">
        <v>59</v>
      </c>
      <c r="AB309" s="28">
        <v>2024</v>
      </c>
      <c r="AC309" s="27" t="s">
        <v>68</v>
      </c>
      <c r="AD309" s="28" t="s">
        <v>101</v>
      </c>
      <c r="AE309" s="21" t="s">
        <v>164</v>
      </c>
      <c r="AF309" s="29">
        <v>0</v>
      </c>
      <c r="AG309" s="29">
        <v>376086</v>
      </c>
      <c r="AH309" s="29" t="s">
        <v>62</v>
      </c>
      <c r="AI309" s="29">
        <v>0</v>
      </c>
      <c r="AJ309" s="29">
        <v>0</v>
      </c>
      <c r="AK309" s="21" t="s">
        <v>1260</v>
      </c>
      <c r="AL309" s="27"/>
      <c r="AM309" s="21" t="s">
        <v>63</v>
      </c>
      <c r="AN309" s="21" t="s">
        <v>64</v>
      </c>
      <c r="AO309" s="27" t="s">
        <v>221</v>
      </c>
    </row>
    <row r="310" spans="1:41" s="19" customFormat="1" ht="174" customHeight="1" x14ac:dyDescent="0.2">
      <c r="A310" s="21" t="s">
        <v>1261</v>
      </c>
      <c r="B310" s="21"/>
      <c r="C310" s="21" t="s">
        <v>787</v>
      </c>
      <c r="D310" s="21" t="s">
        <v>1262</v>
      </c>
      <c r="E310" s="21" t="s">
        <v>1263</v>
      </c>
      <c r="F310" s="22" t="s">
        <v>1264</v>
      </c>
      <c r="G310" s="21">
        <v>250</v>
      </c>
      <c r="H310" s="21">
        <v>3</v>
      </c>
      <c r="I310" s="13" t="s">
        <v>1265</v>
      </c>
      <c r="J310" s="21" t="s">
        <v>54</v>
      </c>
      <c r="K310" s="21"/>
      <c r="L310" s="23" t="s">
        <v>270</v>
      </c>
      <c r="M310" s="21" t="s">
        <v>271</v>
      </c>
      <c r="N310" s="24">
        <v>2225</v>
      </c>
      <c r="O310" s="25">
        <v>205</v>
      </c>
      <c r="P310" s="26">
        <f t="shared" si="40"/>
        <v>2225000</v>
      </c>
      <c r="Q310" s="21">
        <v>2023</v>
      </c>
      <c r="R310" s="21" t="s">
        <v>124</v>
      </c>
      <c r="S310" s="21">
        <v>2023</v>
      </c>
      <c r="T310" s="27" t="s">
        <v>130</v>
      </c>
      <c r="U310" s="28" t="s">
        <v>158</v>
      </c>
      <c r="V310" s="21">
        <v>2023</v>
      </c>
      <c r="W310" s="27" t="s">
        <v>68</v>
      </c>
      <c r="X310" s="21">
        <v>2023</v>
      </c>
      <c r="Y310" s="27" t="s">
        <v>59</v>
      </c>
      <c r="Z310" s="21">
        <v>2023</v>
      </c>
      <c r="AA310" s="27" t="s">
        <v>78</v>
      </c>
      <c r="AB310" s="28">
        <v>2024</v>
      </c>
      <c r="AC310" s="27" t="s">
        <v>68</v>
      </c>
      <c r="AD310" s="28" t="s">
        <v>101</v>
      </c>
      <c r="AE310" s="21" t="s">
        <v>61</v>
      </c>
      <c r="AF310" s="29">
        <v>0</v>
      </c>
      <c r="AG310" s="29">
        <v>348346</v>
      </c>
      <c r="AH310" s="29" t="s">
        <v>62</v>
      </c>
      <c r="AI310" s="29">
        <v>0</v>
      </c>
      <c r="AJ310" s="29">
        <v>11</v>
      </c>
      <c r="AK310" s="21" t="s">
        <v>1266</v>
      </c>
      <c r="AL310" s="27"/>
      <c r="AM310" s="21" t="s">
        <v>63</v>
      </c>
      <c r="AN310" s="21" t="s">
        <v>64</v>
      </c>
      <c r="AO310" s="27" t="s">
        <v>221</v>
      </c>
    </row>
    <row r="311" spans="1:41" s="19" customFormat="1" ht="61.5" customHeight="1" x14ac:dyDescent="0.2">
      <c r="A311" s="21" t="s">
        <v>1267</v>
      </c>
      <c r="B311" s="21"/>
      <c r="C311" s="21" t="s">
        <v>1196</v>
      </c>
      <c r="D311" s="21" t="s">
        <v>1197</v>
      </c>
      <c r="E311" s="21">
        <v>642</v>
      </c>
      <c r="F311" s="22" t="s">
        <v>51</v>
      </c>
      <c r="G311" s="21">
        <v>1</v>
      </c>
      <c r="H311" s="21">
        <v>3</v>
      </c>
      <c r="I311" s="13" t="s">
        <v>1268</v>
      </c>
      <c r="J311" s="21" t="s">
        <v>54</v>
      </c>
      <c r="K311" s="21"/>
      <c r="L311" s="23" t="s">
        <v>270</v>
      </c>
      <c r="M311" s="21" t="s">
        <v>271</v>
      </c>
      <c r="N311" s="24">
        <v>156</v>
      </c>
      <c r="O311" s="25">
        <v>26</v>
      </c>
      <c r="P311" s="26">
        <f t="shared" si="40"/>
        <v>156000</v>
      </c>
      <c r="Q311" s="21">
        <v>2023</v>
      </c>
      <c r="R311" s="21" t="s">
        <v>124</v>
      </c>
      <c r="S311" s="21">
        <v>2023</v>
      </c>
      <c r="T311" s="27" t="s">
        <v>130</v>
      </c>
      <c r="U311" s="28" t="s">
        <v>158</v>
      </c>
      <c r="V311" s="21">
        <v>2023</v>
      </c>
      <c r="W311" s="27" t="s">
        <v>71</v>
      </c>
      <c r="X311" s="21">
        <v>2023</v>
      </c>
      <c r="Y311" s="27" t="s">
        <v>68</v>
      </c>
      <c r="Z311" s="21">
        <v>2023</v>
      </c>
      <c r="AA311" s="27" t="s">
        <v>59</v>
      </c>
      <c r="AB311" s="28">
        <v>2024</v>
      </c>
      <c r="AC311" s="27" t="s">
        <v>68</v>
      </c>
      <c r="AD311" s="28" t="s">
        <v>101</v>
      </c>
      <c r="AE311" s="21" t="s">
        <v>171</v>
      </c>
      <c r="AF311" s="29">
        <v>1</v>
      </c>
      <c r="AG311" s="29">
        <v>348277</v>
      </c>
      <c r="AH311" s="29" t="s">
        <v>62</v>
      </c>
      <c r="AI311" s="21">
        <v>0</v>
      </c>
      <c r="AJ311" s="29">
        <v>0</v>
      </c>
      <c r="AK311" s="21" t="s">
        <v>1269</v>
      </c>
      <c r="AL311" s="27" t="s">
        <v>173</v>
      </c>
      <c r="AM311" s="21" t="s">
        <v>63</v>
      </c>
      <c r="AN311" s="21" t="s">
        <v>64</v>
      </c>
      <c r="AO311" s="27"/>
    </row>
    <row r="312" spans="1:41" s="19" customFormat="1" ht="60.75" customHeight="1" x14ac:dyDescent="0.2">
      <c r="A312" s="21" t="s">
        <v>1270</v>
      </c>
      <c r="B312" s="21"/>
      <c r="C312" s="21" t="s">
        <v>1271</v>
      </c>
      <c r="D312" s="21" t="s">
        <v>1271</v>
      </c>
      <c r="E312" s="21">
        <v>642</v>
      </c>
      <c r="F312" s="22" t="s">
        <v>51</v>
      </c>
      <c r="G312" s="21">
        <v>1</v>
      </c>
      <c r="H312" s="21">
        <v>3</v>
      </c>
      <c r="I312" s="13" t="s">
        <v>1272</v>
      </c>
      <c r="J312" s="21" t="s">
        <v>54</v>
      </c>
      <c r="K312" s="21"/>
      <c r="L312" s="23" t="s">
        <v>270</v>
      </c>
      <c r="M312" s="21" t="s">
        <v>271</v>
      </c>
      <c r="N312" s="24">
        <v>390</v>
      </c>
      <c r="O312" s="25">
        <v>32.5</v>
      </c>
      <c r="P312" s="26">
        <f t="shared" si="40"/>
        <v>390000</v>
      </c>
      <c r="Q312" s="21">
        <v>2023</v>
      </c>
      <c r="R312" s="21" t="s">
        <v>124</v>
      </c>
      <c r="S312" s="21">
        <v>2023</v>
      </c>
      <c r="T312" s="27" t="s">
        <v>130</v>
      </c>
      <c r="U312" s="28" t="s">
        <v>158</v>
      </c>
      <c r="V312" s="21">
        <v>2023</v>
      </c>
      <c r="W312" s="27" t="s">
        <v>68</v>
      </c>
      <c r="X312" s="21">
        <v>2023</v>
      </c>
      <c r="Y312" s="27" t="s">
        <v>59</v>
      </c>
      <c r="Z312" s="21">
        <v>2023</v>
      </c>
      <c r="AA312" s="27" t="s">
        <v>78</v>
      </c>
      <c r="AB312" s="28">
        <v>2024</v>
      </c>
      <c r="AC312" s="27" t="s">
        <v>59</v>
      </c>
      <c r="AD312" s="28" t="s">
        <v>142</v>
      </c>
      <c r="AE312" s="21" t="s">
        <v>171</v>
      </c>
      <c r="AF312" s="29">
        <v>1</v>
      </c>
      <c r="AG312" s="29">
        <v>348277</v>
      </c>
      <c r="AH312" s="29" t="s">
        <v>62</v>
      </c>
      <c r="AI312" s="21">
        <v>0</v>
      </c>
      <c r="AJ312" s="29">
        <v>0</v>
      </c>
      <c r="AK312" s="21" t="s">
        <v>1273</v>
      </c>
      <c r="AL312" s="27" t="s">
        <v>173</v>
      </c>
      <c r="AM312" s="21" t="s">
        <v>63</v>
      </c>
      <c r="AN312" s="21" t="s">
        <v>64</v>
      </c>
      <c r="AO312" s="27" t="s">
        <v>221</v>
      </c>
    </row>
    <row r="313" spans="1:41" s="19" customFormat="1" ht="112.5" customHeight="1" x14ac:dyDescent="0.2">
      <c r="A313" s="21" t="s">
        <v>1274</v>
      </c>
      <c r="B313" s="21"/>
      <c r="C313" s="21">
        <v>38</v>
      </c>
      <c r="D313" s="21" t="s">
        <v>1275</v>
      </c>
      <c r="E313" s="21">
        <v>642</v>
      </c>
      <c r="F313" s="22" t="s">
        <v>51</v>
      </c>
      <c r="G313" s="21">
        <v>1</v>
      </c>
      <c r="H313" s="21">
        <v>3</v>
      </c>
      <c r="I313" s="13" t="s">
        <v>1276</v>
      </c>
      <c r="J313" s="21" t="s">
        <v>54</v>
      </c>
      <c r="K313" s="21"/>
      <c r="L313" s="23" t="s">
        <v>270</v>
      </c>
      <c r="M313" s="21" t="s">
        <v>271</v>
      </c>
      <c r="N313" s="24">
        <v>284.5</v>
      </c>
      <c r="O313" s="25">
        <v>0</v>
      </c>
      <c r="P313" s="26">
        <f t="shared" si="40"/>
        <v>284500</v>
      </c>
      <c r="Q313" s="21">
        <v>2023</v>
      </c>
      <c r="R313" s="21" t="s">
        <v>130</v>
      </c>
      <c r="S313" s="21">
        <v>2023</v>
      </c>
      <c r="T313" s="27" t="s">
        <v>71</v>
      </c>
      <c r="U313" s="28" t="s">
        <v>200</v>
      </c>
      <c r="V313" s="21">
        <v>2023</v>
      </c>
      <c r="W313" s="27" t="s">
        <v>59</v>
      </c>
      <c r="X313" s="21">
        <v>2023</v>
      </c>
      <c r="Y313" s="27" t="s">
        <v>78</v>
      </c>
      <c r="Z313" s="21">
        <v>2023</v>
      </c>
      <c r="AA313" s="27" t="s">
        <v>78</v>
      </c>
      <c r="AB313" s="28">
        <v>2024</v>
      </c>
      <c r="AC313" s="27" t="s">
        <v>59</v>
      </c>
      <c r="AD313" s="28" t="s">
        <v>142</v>
      </c>
      <c r="AE313" s="21" t="s">
        <v>171</v>
      </c>
      <c r="AF313" s="29">
        <v>1</v>
      </c>
      <c r="AG313" s="29">
        <v>348277</v>
      </c>
      <c r="AH313" s="29" t="s">
        <v>62</v>
      </c>
      <c r="AI313" s="21">
        <v>0</v>
      </c>
      <c r="AJ313" s="29">
        <v>0</v>
      </c>
      <c r="AK313" s="21" t="s">
        <v>1277</v>
      </c>
      <c r="AL313" s="27" t="s">
        <v>173</v>
      </c>
      <c r="AM313" s="21" t="s">
        <v>63</v>
      </c>
      <c r="AN313" s="21" t="s">
        <v>64</v>
      </c>
      <c r="AO313" s="27"/>
    </row>
    <row r="314" spans="1:41" s="19" customFormat="1" ht="63.75" customHeight="1" x14ac:dyDescent="0.2">
      <c r="A314" s="21" t="s">
        <v>1278</v>
      </c>
      <c r="B314" s="21"/>
      <c r="C314" s="21" t="s">
        <v>1023</v>
      </c>
      <c r="D314" s="21" t="s">
        <v>1044</v>
      </c>
      <c r="E314" s="21">
        <v>642</v>
      </c>
      <c r="F314" s="22" t="s">
        <v>51</v>
      </c>
      <c r="G314" s="21">
        <v>1</v>
      </c>
      <c r="H314" s="21">
        <v>2</v>
      </c>
      <c r="I314" s="13" t="s">
        <v>1279</v>
      </c>
      <c r="J314" s="21" t="s">
        <v>54</v>
      </c>
      <c r="K314" s="21"/>
      <c r="L314" s="23" t="s">
        <v>270</v>
      </c>
      <c r="M314" s="21" t="s">
        <v>271</v>
      </c>
      <c r="N314" s="24">
        <v>363</v>
      </c>
      <c r="O314" s="25">
        <v>0</v>
      </c>
      <c r="P314" s="26">
        <f t="shared" si="40"/>
        <v>363000</v>
      </c>
      <c r="Q314" s="21">
        <v>2023</v>
      </c>
      <c r="R314" s="21" t="s">
        <v>130</v>
      </c>
      <c r="S314" s="21">
        <v>2023</v>
      </c>
      <c r="T314" s="27" t="s">
        <v>71</v>
      </c>
      <c r="U314" s="28" t="s">
        <v>200</v>
      </c>
      <c r="V314" s="21">
        <v>2023</v>
      </c>
      <c r="W314" s="27" t="s">
        <v>59</v>
      </c>
      <c r="X314" s="21">
        <v>2023</v>
      </c>
      <c r="Y314" s="27" t="s">
        <v>78</v>
      </c>
      <c r="Z314" s="21">
        <v>2023</v>
      </c>
      <c r="AA314" s="27" t="s">
        <v>78</v>
      </c>
      <c r="AB314" s="28" t="s">
        <v>70</v>
      </c>
      <c r="AC314" s="27" t="s">
        <v>78</v>
      </c>
      <c r="AD314" s="28" t="s">
        <v>163</v>
      </c>
      <c r="AE314" s="21" t="s">
        <v>171</v>
      </c>
      <c r="AF314" s="29">
        <v>1</v>
      </c>
      <c r="AG314" s="29">
        <v>200611</v>
      </c>
      <c r="AH314" s="29" t="s">
        <v>62</v>
      </c>
      <c r="AI314" s="21">
        <v>1</v>
      </c>
      <c r="AJ314" s="29">
        <v>0</v>
      </c>
      <c r="AK314" s="21" t="s">
        <v>1280</v>
      </c>
      <c r="AL314" s="27" t="s">
        <v>173</v>
      </c>
      <c r="AM314" s="21" t="s">
        <v>63</v>
      </c>
      <c r="AN314" s="21" t="s">
        <v>64</v>
      </c>
      <c r="AO314" s="27"/>
    </row>
    <row r="315" spans="1:41" s="19" customFormat="1" ht="63.75" customHeight="1" x14ac:dyDescent="0.2">
      <c r="A315" s="21" t="s">
        <v>1281</v>
      </c>
      <c r="B315" s="21"/>
      <c r="C315" s="21" t="s">
        <v>1023</v>
      </c>
      <c r="D315" s="21" t="s">
        <v>1282</v>
      </c>
      <c r="E315" s="21">
        <v>642</v>
      </c>
      <c r="F315" s="22" t="s">
        <v>51</v>
      </c>
      <c r="G315" s="21">
        <v>1</v>
      </c>
      <c r="H315" s="21">
        <v>2</v>
      </c>
      <c r="I315" s="13" t="s">
        <v>1283</v>
      </c>
      <c r="J315" s="21" t="s">
        <v>54</v>
      </c>
      <c r="K315" s="21"/>
      <c r="L315" s="23" t="s">
        <v>270</v>
      </c>
      <c r="M315" s="21" t="s">
        <v>271</v>
      </c>
      <c r="N315" s="24">
        <v>420</v>
      </c>
      <c r="O315" s="25">
        <v>0</v>
      </c>
      <c r="P315" s="26">
        <f t="shared" si="40"/>
        <v>420000</v>
      </c>
      <c r="Q315" s="21">
        <v>2023</v>
      </c>
      <c r="R315" s="21" t="s">
        <v>130</v>
      </c>
      <c r="S315" s="21">
        <v>2023</v>
      </c>
      <c r="T315" s="27" t="s">
        <v>71</v>
      </c>
      <c r="U315" s="28" t="s">
        <v>200</v>
      </c>
      <c r="V315" s="21">
        <v>2023</v>
      </c>
      <c r="W315" s="27" t="s">
        <v>59</v>
      </c>
      <c r="X315" s="21">
        <v>2023</v>
      </c>
      <c r="Y315" s="27" t="s">
        <v>78</v>
      </c>
      <c r="Z315" s="21">
        <v>2024</v>
      </c>
      <c r="AA315" s="27" t="s">
        <v>56</v>
      </c>
      <c r="AB315" s="28" t="s">
        <v>70</v>
      </c>
      <c r="AC315" s="27" t="s">
        <v>78</v>
      </c>
      <c r="AD315" s="28" t="s">
        <v>163</v>
      </c>
      <c r="AE315" s="21" t="s">
        <v>171</v>
      </c>
      <c r="AF315" s="29">
        <v>1</v>
      </c>
      <c r="AG315" s="29">
        <v>200611</v>
      </c>
      <c r="AH315" s="29" t="s">
        <v>62</v>
      </c>
      <c r="AI315" s="21">
        <v>1</v>
      </c>
      <c r="AJ315" s="29">
        <v>0</v>
      </c>
      <c r="AK315" s="21" t="s">
        <v>1284</v>
      </c>
      <c r="AL315" s="27" t="s">
        <v>173</v>
      </c>
      <c r="AM315" s="21" t="s">
        <v>63</v>
      </c>
      <c r="AN315" s="21" t="s">
        <v>64</v>
      </c>
      <c r="AO315" s="27"/>
    </row>
    <row r="316" spans="1:41" s="19" customFormat="1" ht="49.5" customHeight="1" x14ac:dyDescent="0.2">
      <c r="A316" s="21" t="s">
        <v>1285</v>
      </c>
      <c r="B316" s="21"/>
      <c r="C316" s="21" t="s">
        <v>1286</v>
      </c>
      <c r="D316" s="21" t="s">
        <v>1287</v>
      </c>
      <c r="E316" s="21">
        <v>642</v>
      </c>
      <c r="F316" s="22" t="s">
        <v>51</v>
      </c>
      <c r="G316" s="21">
        <v>1</v>
      </c>
      <c r="H316" s="21">
        <v>3</v>
      </c>
      <c r="I316" s="13" t="s">
        <v>1288</v>
      </c>
      <c r="J316" s="21" t="s">
        <v>54</v>
      </c>
      <c r="K316" s="21"/>
      <c r="L316" s="23" t="s">
        <v>270</v>
      </c>
      <c r="M316" s="21" t="s">
        <v>271</v>
      </c>
      <c r="N316" s="24">
        <v>36</v>
      </c>
      <c r="O316" s="25">
        <v>0</v>
      </c>
      <c r="P316" s="26">
        <f t="shared" si="40"/>
        <v>36000</v>
      </c>
      <c r="Q316" s="21">
        <v>2023</v>
      </c>
      <c r="R316" s="21" t="s">
        <v>71</v>
      </c>
      <c r="S316" s="21">
        <v>2023</v>
      </c>
      <c r="T316" s="27" t="s">
        <v>68</v>
      </c>
      <c r="U316" s="28" t="s">
        <v>69</v>
      </c>
      <c r="V316" s="21">
        <v>2023</v>
      </c>
      <c r="W316" s="27" t="s">
        <v>59</v>
      </c>
      <c r="X316" s="21">
        <v>2023</v>
      </c>
      <c r="Y316" s="27" t="s">
        <v>78</v>
      </c>
      <c r="Z316" s="21">
        <v>2024</v>
      </c>
      <c r="AA316" s="27" t="s">
        <v>56</v>
      </c>
      <c r="AB316" s="28">
        <v>2024</v>
      </c>
      <c r="AC316" s="27" t="s">
        <v>78</v>
      </c>
      <c r="AD316" s="28" t="s">
        <v>163</v>
      </c>
      <c r="AE316" s="21" t="s">
        <v>164</v>
      </c>
      <c r="AF316" s="29">
        <v>0</v>
      </c>
      <c r="AG316" s="29">
        <v>376086</v>
      </c>
      <c r="AH316" s="29" t="s">
        <v>62</v>
      </c>
      <c r="AI316" s="29">
        <v>0</v>
      </c>
      <c r="AJ316" s="29">
        <v>0</v>
      </c>
      <c r="AK316" s="21" t="s">
        <v>1289</v>
      </c>
      <c r="AL316" s="27"/>
      <c r="AM316" s="21" t="s">
        <v>63</v>
      </c>
      <c r="AN316" s="21" t="s">
        <v>64</v>
      </c>
      <c r="AO316" s="27"/>
    </row>
    <row r="317" spans="1:41" s="19" customFormat="1" ht="82.5" customHeight="1" x14ac:dyDescent="0.2">
      <c r="A317" s="21" t="s">
        <v>1290</v>
      </c>
      <c r="B317" s="21"/>
      <c r="C317" s="21">
        <v>38</v>
      </c>
      <c r="D317" s="21" t="s">
        <v>1291</v>
      </c>
      <c r="E317" s="21">
        <v>642</v>
      </c>
      <c r="F317" s="22" t="s">
        <v>51</v>
      </c>
      <c r="G317" s="21">
        <v>1</v>
      </c>
      <c r="H317" s="21">
        <v>3</v>
      </c>
      <c r="I317" s="13" t="s">
        <v>1292</v>
      </c>
      <c r="J317" s="21" t="s">
        <v>54</v>
      </c>
      <c r="K317" s="21"/>
      <c r="L317" s="23" t="s">
        <v>270</v>
      </c>
      <c r="M317" s="21" t="s">
        <v>271</v>
      </c>
      <c r="N317" s="24">
        <v>52</v>
      </c>
      <c r="O317" s="25">
        <v>0</v>
      </c>
      <c r="P317" s="26">
        <f t="shared" si="40"/>
        <v>52000</v>
      </c>
      <c r="Q317" s="21">
        <v>2023</v>
      </c>
      <c r="R317" s="21" t="s">
        <v>71</v>
      </c>
      <c r="S317" s="21">
        <v>2023</v>
      </c>
      <c r="T317" s="27" t="s">
        <v>68</v>
      </c>
      <c r="U317" s="28" t="s">
        <v>69</v>
      </c>
      <c r="V317" s="21">
        <v>2023</v>
      </c>
      <c r="W317" s="27" t="s">
        <v>59</v>
      </c>
      <c r="X317" s="21">
        <v>2023</v>
      </c>
      <c r="Y317" s="27" t="s">
        <v>78</v>
      </c>
      <c r="Z317" s="21">
        <v>2024</v>
      </c>
      <c r="AA317" s="27" t="s">
        <v>56</v>
      </c>
      <c r="AB317" s="28">
        <v>2024</v>
      </c>
      <c r="AC317" s="27" t="s">
        <v>78</v>
      </c>
      <c r="AD317" s="28" t="s">
        <v>163</v>
      </c>
      <c r="AE317" s="21" t="s">
        <v>61</v>
      </c>
      <c r="AF317" s="29">
        <v>0</v>
      </c>
      <c r="AG317" s="29">
        <v>348346</v>
      </c>
      <c r="AH317" s="29" t="s">
        <v>62</v>
      </c>
      <c r="AI317" s="29">
        <v>0</v>
      </c>
      <c r="AJ317" s="29">
        <v>0</v>
      </c>
      <c r="AK317" s="21" t="s">
        <v>1293</v>
      </c>
      <c r="AL317" s="27"/>
      <c r="AM317" s="21" t="s">
        <v>63</v>
      </c>
      <c r="AN317" s="21" t="s">
        <v>64</v>
      </c>
      <c r="AO317" s="27" t="s">
        <v>221</v>
      </c>
    </row>
    <row r="318" spans="1:41" s="19" customFormat="1" ht="49.5" customHeight="1" x14ac:dyDescent="0.2">
      <c r="A318" s="21" t="s">
        <v>1294</v>
      </c>
      <c r="B318" s="21"/>
      <c r="C318" s="21" t="s">
        <v>1295</v>
      </c>
      <c r="D318" s="21" t="s">
        <v>1296</v>
      </c>
      <c r="E318" s="21">
        <v>796</v>
      </c>
      <c r="F318" s="22" t="s">
        <v>194</v>
      </c>
      <c r="G318" s="21">
        <v>400</v>
      </c>
      <c r="H318" s="21">
        <v>1</v>
      </c>
      <c r="I318" s="13" t="s">
        <v>1297</v>
      </c>
      <c r="J318" s="21" t="s">
        <v>54</v>
      </c>
      <c r="K318" s="21"/>
      <c r="L318" s="23" t="s">
        <v>270</v>
      </c>
      <c r="M318" s="21" t="s">
        <v>271</v>
      </c>
      <c r="N318" s="24">
        <v>99.5</v>
      </c>
      <c r="O318" s="25">
        <v>0</v>
      </c>
      <c r="P318" s="26">
        <f t="shared" si="40"/>
        <v>99500</v>
      </c>
      <c r="Q318" s="21">
        <v>2023</v>
      </c>
      <c r="R318" s="21" t="s">
        <v>71</v>
      </c>
      <c r="S318" s="21">
        <v>2023</v>
      </c>
      <c r="T318" s="27" t="s">
        <v>68</v>
      </c>
      <c r="U318" s="28" t="s">
        <v>69</v>
      </c>
      <c r="V318" s="21">
        <v>2023</v>
      </c>
      <c r="W318" s="27" t="s">
        <v>59</v>
      </c>
      <c r="X318" s="21">
        <v>2023</v>
      </c>
      <c r="Y318" s="27" t="s">
        <v>78</v>
      </c>
      <c r="Z318" s="21">
        <v>2024</v>
      </c>
      <c r="AA318" s="27" t="s">
        <v>56</v>
      </c>
      <c r="AB318" s="28">
        <v>2024</v>
      </c>
      <c r="AC318" s="27" t="s">
        <v>78</v>
      </c>
      <c r="AD318" s="28" t="s">
        <v>163</v>
      </c>
      <c r="AE318" s="21" t="s">
        <v>164</v>
      </c>
      <c r="AF318" s="29">
        <v>0</v>
      </c>
      <c r="AG318" s="29">
        <v>376086</v>
      </c>
      <c r="AH318" s="29" t="s">
        <v>62</v>
      </c>
      <c r="AI318" s="29">
        <v>0</v>
      </c>
      <c r="AJ318" s="29">
        <v>0</v>
      </c>
      <c r="AK318" s="21" t="s">
        <v>1298</v>
      </c>
      <c r="AL318" s="27"/>
      <c r="AM318" s="21" t="s">
        <v>63</v>
      </c>
      <c r="AN318" s="21" t="s">
        <v>64</v>
      </c>
      <c r="AO318" s="27"/>
    </row>
    <row r="319" spans="1:41" s="19" customFormat="1" ht="71.25" customHeight="1" x14ac:dyDescent="0.2">
      <c r="A319" s="21" t="s">
        <v>1299</v>
      </c>
      <c r="B319" s="21"/>
      <c r="C319" s="21" t="s">
        <v>1300</v>
      </c>
      <c r="D319" s="21" t="s">
        <v>1300</v>
      </c>
      <c r="E319" s="21">
        <v>642</v>
      </c>
      <c r="F319" s="22" t="s">
        <v>51</v>
      </c>
      <c r="G319" s="21">
        <v>1</v>
      </c>
      <c r="H319" s="21">
        <v>3</v>
      </c>
      <c r="I319" s="13" t="s">
        <v>1301</v>
      </c>
      <c r="J319" s="21" t="s">
        <v>54</v>
      </c>
      <c r="K319" s="21"/>
      <c r="L319" s="23" t="s">
        <v>270</v>
      </c>
      <c r="M319" s="21" t="s">
        <v>271</v>
      </c>
      <c r="N319" s="24">
        <v>95</v>
      </c>
      <c r="O319" s="25">
        <v>0</v>
      </c>
      <c r="P319" s="26">
        <f t="shared" si="40"/>
        <v>95000</v>
      </c>
      <c r="Q319" s="21">
        <v>2023</v>
      </c>
      <c r="R319" s="21" t="s">
        <v>71</v>
      </c>
      <c r="S319" s="21">
        <v>2023</v>
      </c>
      <c r="T319" s="27" t="s">
        <v>68</v>
      </c>
      <c r="U319" s="28" t="s">
        <v>69</v>
      </c>
      <c r="V319" s="21">
        <v>2023</v>
      </c>
      <c r="W319" s="27" t="s">
        <v>59</v>
      </c>
      <c r="X319" s="21">
        <v>2023</v>
      </c>
      <c r="Y319" s="27" t="s">
        <v>78</v>
      </c>
      <c r="Z319" s="21">
        <v>2024</v>
      </c>
      <c r="AA319" s="27" t="s">
        <v>56</v>
      </c>
      <c r="AB319" s="28">
        <v>2024</v>
      </c>
      <c r="AC319" s="27" t="s">
        <v>78</v>
      </c>
      <c r="AD319" s="28" t="s">
        <v>163</v>
      </c>
      <c r="AE319" s="21" t="s">
        <v>164</v>
      </c>
      <c r="AF319" s="29">
        <v>0</v>
      </c>
      <c r="AG319" s="29">
        <v>376086</v>
      </c>
      <c r="AH319" s="29" t="s">
        <v>62</v>
      </c>
      <c r="AI319" s="29">
        <v>0</v>
      </c>
      <c r="AJ319" s="29">
        <v>0</v>
      </c>
      <c r="AK319" s="21" t="s">
        <v>1302</v>
      </c>
      <c r="AL319" s="27"/>
      <c r="AM319" s="21" t="s">
        <v>63</v>
      </c>
      <c r="AN319" s="21" t="s">
        <v>64</v>
      </c>
      <c r="AO319" s="27"/>
    </row>
    <row r="320" spans="1:41" s="19" customFormat="1" ht="64.5" customHeight="1" x14ac:dyDescent="0.2">
      <c r="A320" s="21" t="s">
        <v>1303</v>
      </c>
      <c r="B320" s="21"/>
      <c r="C320" s="21" t="s">
        <v>193</v>
      </c>
      <c r="D320" s="21" t="s">
        <v>618</v>
      </c>
      <c r="E320" s="21">
        <v>642</v>
      </c>
      <c r="F320" s="22" t="s">
        <v>51</v>
      </c>
      <c r="G320" s="21">
        <v>1</v>
      </c>
      <c r="H320" s="21">
        <v>3</v>
      </c>
      <c r="I320" s="13" t="s">
        <v>1304</v>
      </c>
      <c r="J320" s="21" t="s">
        <v>54</v>
      </c>
      <c r="K320" s="21"/>
      <c r="L320" s="23" t="s">
        <v>689</v>
      </c>
      <c r="M320" s="21" t="s">
        <v>157</v>
      </c>
      <c r="N320" s="24">
        <v>42.7</v>
      </c>
      <c r="O320" s="25">
        <v>34</v>
      </c>
      <c r="P320" s="26">
        <f t="shared" si="40"/>
        <v>42700</v>
      </c>
      <c r="Q320" s="21">
        <v>2023</v>
      </c>
      <c r="R320" s="21" t="s">
        <v>105</v>
      </c>
      <c r="S320" s="21">
        <v>2023</v>
      </c>
      <c r="T320" s="27" t="s">
        <v>107</v>
      </c>
      <c r="U320" s="28" t="s">
        <v>114</v>
      </c>
      <c r="V320" s="21">
        <v>2023</v>
      </c>
      <c r="W320" s="27" t="s">
        <v>107</v>
      </c>
      <c r="X320" s="21">
        <v>2023</v>
      </c>
      <c r="Y320" s="27" t="s">
        <v>588</v>
      </c>
      <c r="Z320" s="21">
        <v>2023</v>
      </c>
      <c r="AA320" s="27" t="s">
        <v>115</v>
      </c>
      <c r="AB320" s="28">
        <v>2024</v>
      </c>
      <c r="AC320" s="27" t="s">
        <v>115</v>
      </c>
      <c r="AD320" s="28" t="s">
        <v>589</v>
      </c>
      <c r="AE320" s="21" t="s">
        <v>164</v>
      </c>
      <c r="AF320" s="29">
        <v>0</v>
      </c>
      <c r="AG320" s="29">
        <v>376086</v>
      </c>
      <c r="AH320" s="29" t="s">
        <v>62</v>
      </c>
      <c r="AI320" s="29">
        <v>0</v>
      </c>
      <c r="AJ320" s="29">
        <v>22</v>
      </c>
      <c r="AK320" s="21" t="s">
        <v>1305</v>
      </c>
      <c r="AL320" s="27"/>
      <c r="AM320" s="21" t="s">
        <v>63</v>
      </c>
      <c r="AN320" s="21" t="s">
        <v>64</v>
      </c>
      <c r="AO320" s="27" t="s">
        <v>80</v>
      </c>
    </row>
    <row r="321" spans="1:41" s="19" customFormat="1" ht="87.75" customHeight="1" x14ac:dyDescent="0.2">
      <c r="A321" s="21" t="s">
        <v>1306</v>
      </c>
      <c r="B321" s="21"/>
      <c r="C321" s="21" t="s">
        <v>193</v>
      </c>
      <c r="D321" s="21" t="s">
        <v>618</v>
      </c>
      <c r="E321" s="21">
        <v>642</v>
      </c>
      <c r="F321" s="22" t="s">
        <v>51</v>
      </c>
      <c r="G321" s="21">
        <v>1</v>
      </c>
      <c r="H321" s="21">
        <v>3</v>
      </c>
      <c r="I321" s="13" t="s">
        <v>583</v>
      </c>
      <c r="J321" s="21" t="s">
        <v>54</v>
      </c>
      <c r="K321" s="21"/>
      <c r="L321" s="23" t="s">
        <v>689</v>
      </c>
      <c r="M321" s="21" t="s">
        <v>157</v>
      </c>
      <c r="N321" s="24">
        <v>45.6</v>
      </c>
      <c r="O321" s="25">
        <v>37.1</v>
      </c>
      <c r="P321" s="26">
        <f t="shared" si="40"/>
        <v>45600</v>
      </c>
      <c r="Q321" s="21">
        <v>2023</v>
      </c>
      <c r="R321" s="21" t="s">
        <v>105</v>
      </c>
      <c r="S321" s="21">
        <v>2023</v>
      </c>
      <c r="T321" s="27" t="s">
        <v>107</v>
      </c>
      <c r="U321" s="28" t="s">
        <v>114</v>
      </c>
      <c r="V321" s="21">
        <v>2023</v>
      </c>
      <c r="W321" s="27" t="s">
        <v>107</v>
      </c>
      <c r="X321" s="21">
        <v>2023</v>
      </c>
      <c r="Y321" s="27" t="s">
        <v>588</v>
      </c>
      <c r="Z321" s="21">
        <v>2023</v>
      </c>
      <c r="AA321" s="27" t="s">
        <v>115</v>
      </c>
      <c r="AB321" s="28">
        <v>2024</v>
      </c>
      <c r="AC321" s="27" t="s">
        <v>115</v>
      </c>
      <c r="AD321" s="28" t="s">
        <v>589</v>
      </c>
      <c r="AE321" s="21" t="s">
        <v>164</v>
      </c>
      <c r="AF321" s="29">
        <v>0</v>
      </c>
      <c r="AG321" s="29">
        <v>376086</v>
      </c>
      <c r="AH321" s="29" t="s">
        <v>62</v>
      </c>
      <c r="AI321" s="29">
        <v>0</v>
      </c>
      <c r="AJ321" s="29">
        <v>22</v>
      </c>
      <c r="AK321" s="21" t="s">
        <v>1307</v>
      </c>
      <c r="AL321" s="27"/>
      <c r="AM321" s="21" t="s">
        <v>63</v>
      </c>
      <c r="AN321" s="21" t="s">
        <v>64</v>
      </c>
      <c r="AO321" s="27"/>
    </row>
    <row r="322" spans="1:41" s="19" customFormat="1" ht="105.75" customHeight="1" x14ac:dyDescent="0.2">
      <c r="A322" s="21" t="s">
        <v>1308</v>
      </c>
      <c r="B322" s="21"/>
      <c r="C322" s="21" t="s">
        <v>193</v>
      </c>
      <c r="D322" s="21" t="s">
        <v>618</v>
      </c>
      <c r="E322" s="21">
        <v>642</v>
      </c>
      <c r="F322" s="22" t="s">
        <v>51</v>
      </c>
      <c r="G322" s="21">
        <v>1</v>
      </c>
      <c r="H322" s="21">
        <v>3</v>
      </c>
      <c r="I322" s="13" t="s">
        <v>1309</v>
      </c>
      <c r="J322" s="21" t="s">
        <v>54</v>
      </c>
      <c r="K322" s="21"/>
      <c r="L322" s="23" t="s">
        <v>689</v>
      </c>
      <c r="M322" s="21" t="s">
        <v>157</v>
      </c>
      <c r="N322" s="24">
        <v>87</v>
      </c>
      <c r="O322" s="25">
        <v>80</v>
      </c>
      <c r="P322" s="26">
        <f t="shared" si="40"/>
        <v>87000</v>
      </c>
      <c r="Q322" s="21">
        <v>2023</v>
      </c>
      <c r="R322" s="21" t="s">
        <v>107</v>
      </c>
      <c r="S322" s="21">
        <v>2023</v>
      </c>
      <c r="T322" s="27" t="s">
        <v>115</v>
      </c>
      <c r="U322" s="28" t="s">
        <v>299</v>
      </c>
      <c r="V322" s="21">
        <v>2023</v>
      </c>
      <c r="W322" s="27" t="s">
        <v>115</v>
      </c>
      <c r="X322" s="21">
        <v>2023</v>
      </c>
      <c r="Y322" s="27" t="s">
        <v>91</v>
      </c>
      <c r="Z322" s="21">
        <v>2023</v>
      </c>
      <c r="AA322" s="27" t="s">
        <v>91</v>
      </c>
      <c r="AB322" s="28">
        <v>2024</v>
      </c>
      <c r="AC322" s="27" t="s">
        <v>91</v>
      </c>
      <c r="AD322" s="28" t="s">
        <v>225</v>
      </c>
      <c r="AE322" s="21" t="s">
        <v>164</v>
      </c>
      <c r="AF322" s="29">
        <v>0</v>
      </c>
      <c r="AG322" s="29">
        <v>376086</v>
      </c>
      <c r="AH322" s="29" t="s">
        <v>62</v>
      </c>
      <c r="AI322" s="29">
        <v>0</v>
      </c>
      <c r="AJ322" s="29">
        <v>22</v>
      </c>
      <c r="AK322" s="21" t="s">
        <v>1310</v>
      </c>
      <c r="AL322" s="27"/>
      <c r="AM322" s="21" t="s">
        <v>63</v>
      </c>
      <c r="AN322" s="21" t="s">
        <v>64</v>
      </c>
      <c r="AO322" s="27"/>
    </row>
    <row r="323" spans="1:41" s="19" customFormat="1" ht="89.25" x14ac:dyDescent="0.2">
      <c r="A323" s="21" t="s">
        <v>1311</v>
      </c>
      <c r="B323" s="21"/>
      <c r="C323" s="21" t="s">
        <v>193</v>
      </c>
      <c r="D323" s="21" t="s">
        <v>618</v>
      </c>
      <c r="E323" s="21">
        <v>642</v>
      </c>
      <c r="F323" s="22" t="s">
        <v>51</v>
      </c>
      <c r="G323" s="21">
        <v>1</v>
      </c>
      <c r="H323" s="21">
        <v>3</v>
      </c>
      <c r="I323" s="13" t="s">
        <v>1312</v>
      </c>
      <c r="J323" s="21" t="s">
        <v>54</v>
      </c>
      <c r="K323" s="21"/>
      <c r="L323" s="23" t="s">
        <v>689</v>
      </c>
      <c r="M323" s="21" t="s">
        <v>157</v>
      </c>
      <c r="N323" s="24">
        <v>44.4</v>
      </c>
      <c r="O323" s="25">
        <v>35.6</v>
      </c>
      <c r="P323" s="26">
        <f t="shared" si="40"/>
        <v>44400</v>
      </c>
      <c r="Q323" s="21">
        <v>2023</v>
      </c>
      <c r="R323" s="21" t="s">
        <v>107</v>
      </c>
      <c r="S323" s="21">
        <v>2023</v>
      </c>
      <c r="T323" s="27" t="s">
        <v>115</v>
      </c>
      <c r="U323" s="28" t="s">
        <v>299</v>
      </c>
      <c r="V323" s="21">
        <v>2023</v>
      </c>
      <c r="W323" s="27" t="s">
        <v>115</v>
      </c>
      <c r="X323" s="21">
        <v>2023</v>
      </c>
      <c r="Y323" s="27" t="s">
        <v>91</v>
      </c>
      <c r="Z323" s="21">
        <v>2023</v>
      </c>
      <c r="AA323" s="27" t="s">
        <v>91</v>
      </c>
      <c r="AB323" s="28">
        <v>2024</v>
      </c>
      <c r="AC323" s="27" t="s">
        <v>91</v>
      </c>
      <c r="AD323" s="28" t="s">
        <v>225</v>
      </c>
      <c r="AE323" s="21" t="s">
        <v>164</v>
      </c>
      <c r="AF323" s="29">
        <v>0</v>
      </c>
      <c r="AG323" s="29">
        <v>376086</v>
      </c>
      <c r="AH323" s="29" t="s">
        <v>62</v>
      </c>
      <c r="AI323" s="29">
        <v>0</v>
      </c>
      <c r="AJ323" s="29">
        <v>22</v>
      </c>
      <c r="AK323" s="21" t="s">
        <v>1313</v>
      </c>
      <c r="AL323" s="27"/>
      <c r="AM323" s="21" t="s">
        <v>63</v>
      </c>
      <c r="AN323" s="21" t="s">
        <v>64</v>
      </c>
      <c r="AO323" s="27"/>
    </row>
    <row r="324" spans="1:41" s="19" customFormat="1" ht="89.25" x14ac:dyDescent="0.2">
      <c r="A324" s="21" t="s">
        <v>1314</v>
      </c>
      <c r="B324" s="21"/>
      <c r="C324" s="21" t="s">
        <v>193</v>
      </c>
      <c r="D324" s="21" t="s">
        <v>618</v>
      </c>
      <c r="E324" s="21">
        <v>642</v>
      </c>
      <c r="F324" s="22" t="s">
        <v>51</v>
      </c>
      <c r="G324" s="21">
        <v>1</v>
      </c>
      <c r="H324" s="21">
        <v>3</v>
      </c>
      <c r="I324" s="13" t="s">
        <v>1315</v>
      </c>
      <c r="J324" s="21" t="s">
        <v>54</v>
      </c>
      <c r="K324" s="21"/>
      <c r="L324" s="23" t="s">
        <v>689</v>
      </c>
      <c r="M324" s="21" t="s">
        <v>157</v>
      </c>
      <c r="N324" s="24">
        <v>209.2</v>
      </c>
      <c r="O324" s="25">
        <v>174.2</v>
      </c>
      <c r="P324" s="26">
        <f t="shared" si="40"/>
        <v>209200</v>
      </c>
      <c r="Q324" s="21">
        <v>2023</v>
      </c>
      <c r="R324" s="21" t="s">
        <v>107</v>
      </c>
      <c r="S324" s="21">
        <v>2023</v>
      </c>
      <c r="T324" s="27" t="s">
        <v>115</v>
      </c>
      <c r="U324" s="28" t="s">
        <v>299</v>
      </c>
      <c r="V324" s="21">
        <v>2023</v>
      </c>
      <c r="W324" s="27" t="s">
        <v>115</v>
      </c>
      <c r="X324" s="21">
        <v>2023</v>
      </c>
      <c r="Y324" s="27" t="s">
        <v>91</v>
      </c>
      <c r="Z324" s="21">
        <v>2023</v>
      </c>
      <c r="AA324" s="27" t="s">
        <v>91</v>
      </c>
      <c r="AB324" s="28">
        <v>2024</v>
      </c>
      <c r="AC324" s="27" t="s">
        <v>91</v>
      </c>
      <c r="AD324" s="28" t="s">
        <v>225</v>
      </c>
      <c r="AE324" s="21" t="s">
        <v>171</v>
      </c>
      <c r="AF324" s="29">
        <v>1</v>
      </c>
      <c r="AG324" s="29">
        <v>348277</v>
      </c>
      <c r="AH324" s="29" t="s">
        <v>62</v>
      </c>
      <c r="AI324" s="29">
        <v>0</v>
      </c>
      <c r="AJ324" s="29">
        <v>22</v>
      </c>
      <c r="AK324" s="21" t="s">
        <v>1316</v>
      </c>
      <c r="AL324" s="27" t="s">
        <v>173</v>
      </c>
      <c r="AM324" s="21" t="s">
        <v>63</v>
      </c>
      <c r="AN324" s="21" t="s">
        <v>64</v>
      </c>
      <c r="AO324" s="27" t="s">
        <v>80</v>
      </c>
    </row>
    <row r="325" spans="1:41" s="19" customFormat="1" ht="68.25" customHeight="1" x14ac:dyDescent="0.2">
      <c r="A325" s="21" t="s">
        <v>1317</v>
      </c>
      <c r="B325" s="21"/>
      <c r="C325" s="21" t="s">
        <v>193</v>
      </c>
      <c r="D325" s="21" t="s">
        <v>618</v>
      </c>
      <c r="E325" s="21">
        <v>642</v>
      </c>
      <c r="F325" s="22" t="s">
        <v>51</v>
      </c>
      <c r="G325" s="21">
        <v>1</v>
      </c>
      <c r="H325" s="21">
        <v>3</v>
      </c>
      <c r="I325" s="13" t="s">
        <v>1318</v>
      </c>
      <c r="J325" s="21" t="s">
        <v>54</v>
      </c>
      <c r="K325" s="21"/>
      <c r="L325" s="23" t="s">
        <v>689</v>
      </c>
      <c r="M325" s="21" t="s">
        <v>157</v>
      </c>
      <c r="N325" s="24">
        <v>95.4</v>
      </c>
      <c r="O325" s="25">
        <v>90.4</v>
      </c>
      <c r="P325" s="26">
        <f t="shared" si="40"/>
        <v>95400</v>
      </c>
      <c r="Q325" s="21">
        <v>2023</v>
      </c>
      <c r="R325" s="21" t="s">
        <v>105</v>
      </c>
      <c r="S325" s="21">
        <v>2023</v>
      </c>
      <c r="T325" s="27" t="s">
        <v>107</v>
      </c>
      <c r="U325" s="28" t="s">
        <v>114</v>
      </c>
      <c r="V325" s="21">
        <v>2023</v>
      </c>
      <c r="W325" s="27" t="s">
        <v>107</v>
      </c>
      <c r="X325" s="21">
        <v>2023</v>
      </c>
      <c r="Y325" s="27" t="s">
        <v>588</v>
      </c>
      <c r="Z325" s="21">
        <v>2023</v>
      </c>
      <c r="AA325" s="27" t="s">
        <v>115</v>
      </c>
      <c r="AB325" s="28">
        <v>2024</v>
      </c>
      <c r="AC325" s="27" t="s">
        <v>115</v>
      </c>
      <c r="AD325" s="28" t="s">
        <v>589</v>
      </c>
      <c r="AE325" s="21" t="s">
        <v>164</v>
      </c>
      <c r="AF325" s="29">
        <v>0</v>
      </c>
      <c r="AG325" s="29">
        <v>376086</v>
      </c>
      <c r="AH325" s="29" t="s">
        <v>62</v>
      </c>
      <c r="AI325" s="29">
        <v>0</v>
      </c>
      <c r="AJ325" s="29">
        <v>22</v>
      </c>
      <c r="AK325" s="21" t="s">
        <v>1319</v>
      </c>
      <c r="AL325" s="27"/>
      <c r="AM325" s="21" t="s">
        <v>63</v>
      </c>
      <c r="AN325" s="21" t="s">
        <v>64</v>
      </c>
      <c r="AO325" s="27"/>
    </row>
    <row r="326" spans="1:41" s="19" customFormat="1" ht="89.25" x14ac:dyDescent="0.2">
      <c r="A326" s="21" t="s">
        <v>1320</v>
      </c>
      <c r="B326" s="21"/>
      <c r="C326" s="21" t="s">
        <v>519</v>
      </c>
      <c r="D326" s="21" t="s">
        <v>520</v>
      </c>
      <c r="E326" s="21">
        <v>642</v>
      </c>
      <c r="F326" s="22" t="s">
        <v>51</v>
      </c>
      <c r="G326" s="21">
        <v>1</v>
      </c>
      <c r="H326" s="21">
        <v>3</v>
      </c>
      <c r="I326" s="13" t="s">
        <v>1321</v>
      </c>
      <c r="J326" s="21" t="s">
        <v>54</v>
      </c>
      <c r="K326" s="21"/>
      <c r="L326" s="23" t="s">
        <v>689</v>
      </c>
      <c r="M326" s="21" t="s">
        <v>157</v>
      </c>
      <c r="N326" s="24">
        <v>371.3</v>
      </c>
      <c r="O326" s="25">
        <v>0</v>
      </c>
      <c r="P326" s="26">
        <f t="shared" si="40"/>
        <v>371300</v>
      </c>
      <c r="Q326" s="21">
        <v>2023</v>
      </c>
      <c r="R326" s="21" t="s">
        <v>71</v>
      </c>
      <c r="S326" s="21">
        <v>2023</v>
      </c>
      <c r="T326" s="27" t="s">
        <v>68</v>
      </c>
      <c r="U326" s="28" t="s">
        <v>69</v>
      </c>
      <c r="V326" s="21">
        <v>2023</v>
      </c>
      <c r="W326" s="27" t="s">
        <v>68</v>
      </c>
      <c r="X326" s="21">
        <v>2023</v>
      </c>
      <c r="Y326" s="27" t="s">
        <v>59</v>
      </c>
      <c r="Z326" s="21">
        <v>2024</v>
      </c>
      <c r="AA326" s="27" t="s">
        <v>56</v>
      </c>
      <c r="AB326" s="28">
        <v>2024</v>
      </c>
      <c r="AC326" s="27" t="s">
        <v>78</v>
      </c>
      <c r="AD326" s="28" t="s">
        <v>163</v>
      </c>
      <c r="AE326" s="21" t="s">
        <v>171</v>
      </c>
      <c r="AF326" s="29">
        <v>1</v>
      </c>
      <c r="AG326" s="29">
        <v>348277</v>
      </c>
      <c r="AH326" s="29" t="s">
        <v>62</v>
      </c>
      <c r="AI326" s="29">
        <v>0</v>
      </c>
      <c r="AJ326" s="29">
        <v>0</v>
      </c>
      <c r="AK326" s="21" t="s">
        <v>1322</v>
      </c>
      <c r="AL326" s="27" t="s">
        <v>173</v>
      </c>
      <c r="AM326" s="21" t="s">
        <v>63</v>
      </c>
      <c r="AN326" s="21" t="s">
        <v>64</v>
      </c>
      <c r="AO326" s="27" t="s">
        <v>80</v>
      </c>
    </row>
    <row r="327" spans="1:41" s="19" customFormat="1" ht="89.25" x14ac:dyDescent="0.2">
      <c r="A327" s="21" t="s">
        <v>1323</v>
      </c>
      <c r="B327" s="21"/>
      <c r="C327" s="21" t="s">
        <v>531</v>
      </c>
      <c r="D327" s="21" t="s">
        <v>1324</v>
      </c>
      <c r="E327" s="21">
        <v>642</v>
      </c>
      <c r="F327" s="22" t="s">
        <v>51</v>
      </c>
      <c r="G327" s="21">
        <v>1</v>
      </c>
      <c r="H327" s="21">
        <v>2</v>
      </c>
      <c r="I327" s="13" t="s">
        <v>1325</v>
      </c>
      <c r="J327" s="21" t="s">
        <v>54</v>
      </c>
      <c r="K327" s="21"/>
      <c r="L327" s="23" t="s">
        <v>1079</v>
      </c>
      <c r="M327" s="21" t="s">
        <v>1080</v>
      </c>
      <c r="N327" s="24">
        <v>330.5</v>
      </c>
      <c r="O327" s="25">
        <v>56</v>
      </c>
      <c r="P327" s="26">
        <f t="shared" si="40"/>
        <v>330500</v>
      </c>
      <c r="Q327" s="21">
        <v>2023</v>
      </c>
      <c r="R327" s="21" t="s">
        <v>130</v>
      </c>
      <c r="S327" s="21">
        <v>2023</v>
      </c>
      <c r="T327" s="27" t="s">
        <v>71</v>
      </c>
      <c r="U327" s="28" t="s">
        <v>1326</v>
      </c>
      <c r="V327" s="21">
        <v>2023</v>
      </c>
      <c r="W327" s="27" t="s">
        <v>71</v>
      </c>
      <c r="X327" s="21">
        <v>2023</v>
      </c>
      <c r="Y327" s="27" t="s">
        <v>68</v>
      </c>
      <c r="Z327" s="21">
        <v>2023</v>
      </c>
      <c r="AA327" s="27" t="s">
        <v>59</v>
      </c>
      <c r="AB327" s="28">
        <v>2024</v>
      </c>
      <c r="AC327" s="27" t="s">
        <v>59</v>
      </c>
      <c r="AD327" s="28" t="s">
        <v>1327</v>
      </c>
      <c r="AE327" s="21" t="s">
        <v>171</v>
      </c>
      <c r="AF327" s="29">
        <v>1</v>
      </c>
      <c r="AG327" s="29">
        <v>348277</v>
      </c>
      <c r="AH327" s="29" t="s">
        <v>62</v>
      </c>
      <c r="AI327" s="29">
        <v>0</v>
      </c>
      <c r="AJ327" s="29">
        <v>0</v>
      </c>
      <c r="AK327" s="21" t="s">
        <v>1328</v>
      </c>
      <c r="AL327" s="27" t="s">
        <v>173</v>
      </c>
      <c r="AM327" s="21" t="s">
        <v>63</v>
      </c>
      <c r="AN327" s="21" t="s">
        <v>64</v>
      </c>
      <c r="AO327" s="27"/>
    </row>
    <row r="328" spans="1:41" s="19" customFormat="1" ht="89.25" x14ac:dyDescent="0.2">
      <c r="A328" s="21" t="s">
        <v>1329</v>
      </c>
      <c r="B328" s="21"/>
      <c r="C328" s="21" t="s">
        <v>686</v>
      </c>
      <c r="D328" s="21" t="s">
        <v>1330</v>
      </c>
      <c r="E328" s="21">
        <v>642</v>
      </c>
      <c r="F328" s="22" t="s">
        <v>51</v>
      </c>
      <c r="G328" s="21">
        <v>1</v>
      </c>
      <c r="H328" s="21">
        <v>3</v>
      </c>
      <c r="I328" s="13" t="s">
        <v>1331</v>
      </c>
      <c r="J328" s="21" t="s">
        <v>54</v>
      </c>
      <c r="K328" s="21"/>
      <c r="L328" s="23" t="s">
        <v>689</v>
      </c>
      <c r="M328" s="21" t="s">
        <v>157</v>
      </c>
      <c r="N328" s="24">
        <v>95</v>
      </c>
      <c r="O328" s="25">
        <v>30</v>
      </c>
      <c r="P328" s="26">
        <f t="shared" si="40"/>
        <v>95000</v>
      </c>
      <c r="Q328" s="21">
        <v>2023</v>
      </c>
      <c r="R328" s="21" t="s">
        <v>93</v>
      </c>
      <c r="S328" s="21">
        <v>2023</v>
      </c>
      <c r="T328" s="27" t="s">
        <v>124</v>
      </c>
      <c r="U328" s="28" t="s">
        <v>1046</v>
      </c>
      <c r="V328" s="21">
        <v>2023</v>
      </c>
      <c r="W328" s="27" t="s">
        <v>130</v>
      </c>
      <c r="X328" s="21">
        <v>2023</v>
      </c>
      <c r="Y328" s="27" t="s">
        <v>71</v>
      </c>
      <c r="Z328" s="21">
        <v>2023</v>
      </c>
      <c r="AA328" s="27" t="s">
        <v>71</v>
      </c>
      <c r="AB328" s="28">
        <v>2024</v>
      </c>
      <c r="AC328" s="27" t="s">
        <v>71</v>
      </c>
      <c r="AD328" s="28" t="s">
        <v>988</v>
      </c>
      <c r="AE328" s="21" t="s">
        <v>164</v>
      </c>
      <c r="AF328" s="29">
        <v>0</v>
      </c>
      <c r="AG328" s="29">
        <v>376086</v>
      </c>
      <c r="AH328" s="29" t="s">
        <v>62</v>
      </c>
      <c r="AI328" s="29">
        <v>0</v>
      </c>
      <c r="AJ328" s="29">
        <v>0</v>
      </c>
      <c r="AK328" s="21" t="s">
        <v>1332</v>
      </c>
      <c r="AL328" s="27"/>
      <c r="AM328" s="21" t="s">
        <v>63</v>
      </c>
      <c r="AN328" s="21" t="s">
        <v>64</v>
      </c>
      <c r="AO328" s="27"/>
    </row>
    <row r="329" spans="1:41" s="19" customFormat="1" ht="65.25" customHeight="1" x14ac:dyDescent="0.2">
      <c r="A329" s="21" t="s">
        <v>1333</v>
      </c>
      <c r="B329" s="21"/>
      <c r="C329" s="21" t="s">
        <v>686</v>
      </c>
      <c r="D329" s="21" t="s">
        <v>1330</v>
      </c>
      <c r="E329" s="21">
        <v>642</v>
      </c>
      <c r="F329" s="22" t="s">
        <v>51</v>
      </c>
      <c r="G329" s="21">
        <v>1</v>
      </c>
      <c r="H329" s="21">
        <v>3</v>
      </c>
      <c r="I329" s="13" t="s">
        <v>1334</v>
      </c>
      <c r="J329" s="21" t="s">
        <v>54</v>
      </c>
      <c r="K329" s="21"/>
      <c r="L329" s="23" t="s">
        <v>689</v>
      </c>
      <c r="M329" s="21" t="s">
        <v>157</v>
      </c>
      <c r="N329" s="24">
        <v>1002.4</v>
      </c>
      <c r="O329" s="25">
        <v>375.5</v>
      </c>
      <c r="P329" s="26">
        <f t="shared" si="40"/>
        <v>1002400</v>
      </c>
      <c r="Q329" s="21">
        <v>2023</v>
      </c>
      <c r="R329" s="21" t="s">
        <v>91</v>
      </c>
      <c r="S329" s="21">
        <v>2023</v>
      </c>
      <c r="T329" s="27" t="s">
        <v>93</v>
      </c>
      <c r="U329" s="28" t="s">
        <v>123</v>
      </c>
      <c r="V329" s="21">
        <v>2023</v>
      </c>
      <c r="W329" s="27" t="s">
        <v>124</v>
      </c>
      <c r="X329" s="21">
        <v>2023</v>
      </c>
      <c r="Y329" s="27" t="s">
        <v>130</v>
      </c>
      <c r="Z329" s="21">
        <v>2023</v>
      </c>
      <c r="AA329" s="27" t="s">
        <v>130</v>
      </c>
      <c r="AB329" s="28">
        <v>2024</v>
      </c>
      <c r="AC329" s="27" t="s">
        <v>130</v>
      </c>
      <c r="AD329" s="28" t="s">
        <v>170</v>
      </c>
      <c r="AE329" s="21" t="s">
        <v>171</v>
      </c>
      <c r="AF329" s="29">
        <v>1</v>
      </c>
      <c r="AG329" s="29">
        <v>348277</v>
      </c>
      <c r="AH329" s="29" t="s">
        <v>62</v>
      </c>
      <c r="AI329" s="29">
        <v>0</v>
      </c>
      <c r="AJ329" s="29">
        <v>0</v>
      </c>
      <c r="AK329" s="21" t="s">
        <v>1335</v>
      </c>
      <c r="AL329" s="27" t="s">
        <v>173</v>
      </c>
      <c r="AM329" s="21" t="s">
        <v>63</v>
      </c>
      <c r="AN329" s="21" t="s">
        <v>64</v>
      </c>
      <c r="AO329" s="27"/>
    </row>
    <row r="330" spans="1:41" s="19" customFormat="1" ht="46.5" customHeight="1" x14ac:dyDescent="0.2">
      <c r="A330" s="21" t="s">
        <v>1336</v>
      </c>
      <c r="B330" s="21"/>
      <c r="C330" s="21" t="s">
        <v>531</v>
      </c>
      <c r="D330" s="21" t="s">
        <v>532</v>
      </c>
      <c r="E330" s="21">
        <v>642</v>
      </c>
      <c r="F330" s="22" t="s">
        <v>51</v>
      </c>
      <c r="G330" s="21">
        <v>1</v>
      </c>
      <c r="H330" s="21">
        <v>2</v>
      </c>
      <c r="I330" s="13" t="s">
        <v>1337</v>
      </c>
      <c r="J330" s="21" t="s">
        <v>54</v>
      </c>
      <c r="K330" s="21"/>
      <c r="L330" s="23" t="s">
        <v>689</v>
      </c>
      <c r="M330" s="21" t="s">
        <v>157</v>
      </c>
      <c r="N330" s="24">
        <v>2201.6</v>
      </c>
      <c r="O330" s="25">
        <v>370</v>
      </c>
      <c r="P330" s="26">
        <f t="shared" si="40"/>
        <v>2201600</v>
      </c>
      <c r="Q330" s="21">
        <v>2023</v>
      </c>
      <c r="R330" s="21" t="s">
        <v>71</v>
      </c>
      <c r="S330" s="21">
        <v>2023</v>
      </c>
      <c r="T330" s="27" t="s">
        <v>68</v>
      </c>
      <c r="U330" s="28" t="s">
        <v>69</v>
      </c>
      <c r="V330" s="21">
        <v>2023</v>
      </c>
      <c r="W330" s="27" t="s">
        <v>68</v>
      </c>
      <c r="X330" s="21">
        <v>2023</v>
      </c>
      <c r="Y330" s="27" t="s">
        <v>59</v>
      </c>
      <c r="Z330" s="21">
        <v>2023</v>
      </c>
      <c r="AA330" s="27" t="s">
        <v>59</v>
      </c>
      <c r="AB330" s="28">
        <v>2024</v>
      </c>
      <c r="AC330" s="27" t="s">
        <v>59</v>
      </c>
      <c r="AD330" s="28" t="s">
        <v>1327</v>
      </c>
      <c r="AE330" s="21" t="s">
        <v>171</v>
      </c>
      <c r="AF330" s="29">
        <v>1</v>
      </c>
      <c r="AG330" s="29">
        <v>200611</v>
      </c>
      <c r="AH330" s="29" t="s">
        <v>62</v>
      </c>
      <c r="AI330" s="29">
        <v>1</v>
      </c>
      <c r="AJ330" s="29">
        <v>0</v>
      </c>
      <c r="AK330" s="21" t="s">
        <v>1338</v>
      </c>
      <c r="AL330" s="27" t="s">
        <v>173</v>
      </c>
      <c r="AM330" s="21" t="s">
        <v>63</v>
      </c>
      <c r="AN330" s="21" t="s">
        <v>64</v>
      </c>
      <c r="AO330" s="27"/>
    </row>
    <row r="331" spans="1:41" s="19" customFormat="1" ht="76.5" customHeight="1" x14ac:dyDescent="0.2">
      <c r="A331" s="21" t="s">
        <v>1339</v>
      </c>
      <c r="B331" s="21"/>
      <c r="C331" s="21">
        <v>38</v>
      </c>
      <c r="D331" s="21">
        <v>38</v>
      </c>
      <c r="E331" s="21">
        <v>642</v>
      </c>
      <c r="F331" s="22" t="s">
        <v>51</v>
      </c>
      <c r="G331" s="21">
        <v>1</v>
      </c>
      <c r="H331" s="21">
        <v>3</v>
      </c>
      <c r="I331" s="13" t="s">
        <v>1340</v>
      </c>
      <c r="J331" s="21" t="s">
        <v>54</v>
      </c>
      <c r="K331" s="21"/>
      <c r="L331" s="23" t="s">
        <v>689</v>
      </c>
      <c r="M331" s="21" t="s">
        <v>157</v>
      </c>
      <c r="N331" s="24">
        <v>190</v>
      </c>
      <c r="O331" s="25">
        <v>0</v>
      </c>
      <c r="P331" s="26">
        <f t="shared" si="40"/>
        <v>190000</v>
      </c>
      <c r="Q331" s="21">
        <v>2023</v>
      </c>
      <c r="R331" s="21" t="s">
        <v>59</v>
      </c>
      <c r="S331" s="21">
        <v>2023</v>
      </c>
      <c r="T331" s="27" t="s">
        <v>59</v>
      </c>
      <c r="U331" s="28" t="s">
        <v>60</v>
      </c>
      <c r="V331" s="21">
        <v>2023</v>
      </c>
      <c r="W331" s="27" t="s">
        <v>78</v>
      </c>
      <c r="X331" s="21">
        <v>2023</v>
      </c>
      <c r="Y331" s="27" t="s">
        <v>78</v>
      </c>
      <c r="Z331" s="21">
        <v>2024</v>
      </c>
      <c r="AA331" s="27" t="s">
        <v>56</v>
      </c>
      <c r="AB331" s="28">
        <v>2024</v>
      </c>
      <c r="AC331" s="27" t="s">
        <v>78</v>
      </c>
      <c r="AD331" s="28" t="s">
        <v>163</v>
      </c>
      <c r="AE331" s="21" t="s">
        <v>61</v>
      </c>
      <c r="AF331" s="29">
        <v>0</v>
      </c>
      <c r="AG331" s="29">
        <v>348346</v>
      </c>
      <c r="AH331" s="29" t="s">
        <v>62</v>
      </c>
      <c r="AI331" s="29">
        <v>0</v>
      </c>
      <c r="AJ331" s="29">
        <v>0</v>
      </c>
      <c r="AK331" s="21" t="s">
        <v>1341</v>
      </c>
      <c r="AL331" s="27"/>
      <c r="AM331" s="21" t="s">
        <v>63</v>
      </c>
      <c r="AN331" s="21" t="s">
        <v>64</v>
      </c>
      <c r="AO331" s="27" t="s">
        <v>80</v>
      </c>
    </row>
    <row r="332" spans="1:41" s="19" customFormat="1" ht="76.5" customHeight="1" x14ac:dyDescent="0.2">
      <c r="A332" s="21" t="s">
        <v>1342</v>
      </c>
      <c r="B332" s="21"/>
      <c r="C332" s="21" t="s">
        <v>1343</v>
      </c>
      <c r="D332" s="21" t="s">
        <v>1343</v>
      </c>
      <c r="E332" s="21">
        <v>642</v>
      </c>
      <c r="F332" s="22" t="s">
        <v>51</v>
      </c>
      <c r="G332" s="21">
        <v>1</v>
      </c>
      <c r="H332" s="21">
        <v>3</v>
      </c>
      <c r="I332" s="13" t="s">
        <v>1344</v>
      </c>
      <c r="J332" s="21" t="s">
        <v>54</v>
      </c>
      <c r="K332" s="21"/>
      <c r="L332" s="23" t="s">
        <v>938</v>
      </c>
      <c r="M332" s="21" t="s">
        <v>939</v>
      </c>
      <c r="N332" s="24">
        <v>55</v>
      </c>
      <c r="O332" s="25">
        <v>9.1999999999999993</v>
      </c>
      <c r="P332" s="26">
        <f t="shared" si="40"/>
        <v>55000</v>
      </c>
      <c r="Q332" s="21">
        <v>2023</v>
      </c>
      <c r="R332" s="21" t="s">
        <v>68</v>
      </c>
      <c r="S332" s="21">
        <v>2023</v>
      </c>
      <c r="T332" s="27" t="s">
        <v>68</v>
      </c>
      <c r="U332" s="28" t="s">
        <v>69</v>
      </c>
      <c r="V332" s="21">
        <v>2023</v>
      </c>
      <c r="W332" s="27" t="s">
        <v>59</v>
      </c>
      <c r="X332" s="21">
        <v>2023</v>
      </c>
      <c r="Y332" s="27" t="s">
        <v>59</v>
      </c>
      <c r="Z332" s="21">
        <v>2023</v>
      </c>
      <c r="AA332" s="27" t="s">
        <v>59</v>
      </c>
      <c r="AB332" s="28">
        <v>2024</v>
      </c>
      <c r="AC332" s="27" t="s">
        <v>59</v>
      </c>
      <c r="AD332" s="28" t="s">
        <v>142</v>
      </c>
      <c r="AE332" s="21" t="s">
        <v>61</v>
      </c>
      <c r="AF332" s="29">
        <v>0</v>
      </c>
      <c r="AG332" s="29">
        <v>348346</v>
      </c>
      <c r="AH332" s="29" t="s">
        <v>62</v>
      </c>
      <c r="AI332" s="29">
        <v>0</v>
      </c>
      <c r="AJ332" s="29">
        <v>0</v>
      </c>
      <c r="AK332" s="21" t="s">
        <v>1345</v>
      </c>
      <c r="AL332" s="27"/>
      <c r="AM332" s="21" t="s">
        <v>63</v>
      </c>
      <c r="AN332" s="21" t="s">
        <v>64</v>
      </c>
      <c r="AO332" s="27"/>
    </row>
    <row r="333" spans="1:41" s="19" customFormat="1" ht="76.5" customHeight="1" x14ac:dyDescent="0.2">
      <c r="A333" s="21" t="s">
        <v>1346</v>
      </c>
      <c r="B333" s="21"/>
      <c r="C333" s="21" t="s">
        <v>1347</v>
      </c>
      <c r="D333" s="21" t="s">
        <v>794</v>
      </c>
      <c r="E333" s="21">
        <v>876</v>
      </c>
      <c r="F333" s="22" t="s">
        <v>745</v>
      </c>
      <c r="G333" s="21">
        <v>1</v>
      </c>
      <c r="H333" s="21">
        <v>1</v>
      </c>
      <c r="I333" s="13" t="s">
        <v>1297</v>
      </c>
      <c r="J333" s="21" t="s">
        <v>54</v>
      </c>
      <c r="K333" s="21"/>
      <c r="L333" s="23" t="s">
        <v>689</v>
      </c>
      <c r="M333" s="21" t="s">
        <v>157</v>
      </c>
      <c r="N333" s="24">
        <v>1606.1</v>
      </c>
      <c r="O333" s="25">
        <v>803.05</v>
      </c>
      <c r="P333" s="26">
        <f t="shared" si="40"/>
        <v>1606100</v>
      </c>
      <c r="Q333" s="21">
        <v>2023</v>
      </c>
      <c r="R333" s="21" t="s">
        <v>107</v>
      </c>
      <c r="S333" s="21">
        <v>2023</v>
      </c>
      <c r="T333" s="27" t="s">
        <v>115</v>
      </c>
      <c r="U333" s="28" t="s">
        <v>299</v>
      </c>
      <c r="V333" s="21">
        <v>2023</v>
      </c>
      <c r="W333" s="27" t="s">
        <v>91</v>
      </c>
      <c r="X333" s="21">
        <v>2023</v>
      </c>
      <c r="Y333" s="27" t="s">
        <v>91</v>
      </c>
      <c r="Z333" s="21">
        <v>2023</v>
      </c>
      <c r="AA333" s="27" t="s">
        <v>93</v>
      </c>
      <c r="AB333" s="28">
        <v>2024</v>
      </c>
      <c r="AC333" s="27" t="s">
        <v>93</v>
      </c>
      <c r="AD333" s="28" t="s">
        <v>94</v>
      </c>
      <c r="AE333" s="21" t="s">
        <v>171</v>
      </c>
      <c r="AF333" s="29">
        <v>1</v>
      </c>
      <c r="AG333" s="29">
        <v>200611</v>
      </c>
      <c r="AH333" s="29" t="s">
        <v>62</v>
      </c>
      <c r="AI333" s="29">
        <v>1</v>
      </c>
      <c r="AJ333" s="29">
        <v>0</v>
      </c>
      <c r="AK333" s="21" t="s">
        <v>1348</v>
      </c>
      <c r="AL333" s="27" t="s">
        <v>173</v>
      </c>
      <c r="AM333" s="21" t="s">
        <v>63</v>
      </c>
      <c r="AN333" s="21" t="s">
        <v>64</v>
      </c>
      <c r="AO333" s="27"/>
    </row>
    <row r="334" spans="1:41" s="19" customFormat="1" ht="76.5" customHeight="1" x14ac:dyDescent="0.2">
      <c r="A334" s="21" t="s">
        <v>1349</v>
      </c>
      <c r="B334" s="21"/>
      <c r="C334" s="21" t="s">
        <v>1252</v>
      </c>
      <c r="D334" s="21" t="s">
        <v>1350</v>
      </c>
      <c r="E334" s="21">
        <v>642</v>
      </c>
      <c r="F334" s="22" t="s">
        <v>51</v>
      </c>
      <c r="G334" s="21">
        <v>1</v>
      </c>
      <c r="H334" s="21">
        <v>3</v>
      </c>
      <c r="I334" s="13" t="s">
        <v>1351</v>
      </c>
      <c r="J334" s="21" t="s">
        <v>54</v>
      </c>
      <c r="K334" s="21"/>
      <c r="L334" s="23" t="s">
        <v>689</v>
      </c>
      <c r="M334" s="21" t="s">
        <v>157</v>
      </c>
      <c r="N334" s="24">
        <v>154.4</v>
      </c>
      <c r="O334" s="25">
        <v>64</v>
      </c>
      <c r="P334" s="26">
        <f t="shared" si="40"/>
        <v>154400</v>
      </c>
      <c r="Q334" s="21">
        <v>2023</v>
      </c>
      <c r="R334" s="21" t="s">
        <v>91</v>
      </c>
      <c r="S334" s="21">
        <v>2023</v>
      </c>
      <c r="T334" s="27" t="s">
        <v>93</v>
      </c>
      <c r="U334" s="28" t="s">
        <v>123</v>
      </c>
      <c r="V334" s="21">
        <v>2023</v>
      </c>
      <c r="W334" s="27" t="s">
        <v>93</v>
      </c>
      <c r="X334" s="21">
        <v>2023</v>
      </c>
      <c r="Y334" s="27" t="s">
        <v>124</v>
      </c>
      <c r="Z334" s="21">
        <v>2023</v>
      </c>
      <c r="AA334" s="27" t="s">
        <v>130</v>
      </c>
      <c r="AB334" s="28">
        <v>2024</v>
      </c>
      <c r="AC334" s="27" t="s">
        <v>130</v>
      </c>
      <c r="AD334" s="28" t="s">
        <v>170</v>
      </c>
      <c r="AE334" s="21" t="s">
        <v>171</v>
      </c>
      <c r="AF334" s="29">
        <v>1</v>
      </c>
      <c r="AG334" s="29">
        <v>348277</v>
      </c>
      <c r="AH334" s="29" t="s">
        <v>62</v>
      </c>
      <c r="AI334" s="29">
        <v>0</v>
      </c>
      <c r="AJ334" s="29">
        <v>0</v>
      </c>
      <c r="AK334" s="21" t="s">
        <v>1352</v>
      </c>
      <c r="AL334" s="27" t="s">
        <v>173</v>
      </c>
      <c r="AM334" s="21" t="s">
        <v>63</v>
      </c>
      <c r="AN334" s="21" t="s">
        <v>64</v>
      </c>
      <c r="AO334" s="27"/>
    </row>
    <row r="335" spans="1:41" s="19" customFormat="1" ht="93.75" customHeight="1" x14ac:dyDescent="0.2">
      <c r="A335" s="21" t="s">
        <v>1353</v>
      </c>
      <c r="B335" s="21"/>
      <c r="C335" s="21" t="s">
        <v>1252</v>
      </c>
      <c r="D335" s="21" t="s">
        <v>1253</v>
      </c>
      <c r="E335" s="21">
        <v>642</v>
      </c>
      <c r="F335" s="22" t="s">
        <v>51</v>
      </c>
      <c r="G335" s="21">
        <v>1</v>
      </c>
      <c r="H335" s="21">
        <v>3</v>
      </c>
      <c r="I335" s="13" t="s">
        <v>1354</v>
      </c>
      <c r="J335" s="21" t="s">
        <v>54</v>
      </c>
      <c r="K335" s="21"/>
      <c r="L335" s="23" t="s">
        <v>689</v>
      </c>
      <c r="M335" s="21" t="s">
        <v>157</v>
      </c>
      <c r="N335" s="24">
        <v>849</v>
      </c>
      <c r="O335" s="25">
        <v>400</v>
      </c>
      <c r="P335" s="26">
        <f t="shared" si="40"/>
        <v>849000</v>
      </c>
      <c r="Q335" s="21">
        <v>2023</v>
      </c>
      <c r="R335" s="21" t="s">
        <v>115</v>
      </c>
      <c r="S335" s="21">
        <v>2023</v>
      </c>
      <c r="T335" s="27" t="s">
        <v>91</v>
      </c>
      <c r="U335" s="28" t="s">
        <v>92</v>
      </c>
      <c r="V335" s="21">
        <v>2023</v>
      </c>
      <c r="W335" s="27" t="s">
        <v>93</v>
      </c>
      <c r="X335" s="21">
        <v>2023</v>
      </c>
      <c r="Y335" s="27" t="s">
        <v>93</v>
      </c>
      <c r="Z335" s="21">
        <v>2023</v>
      </c>
      <c r="AA335" s="27" t="s">
        <v>124</v>
      </c>
      <c r="AB335" s="28">
        <v>2024</v>
      </c>
      <c r="AC335" s="27" t="s">
        <v>124</v>
      </c>
      <c r="AD335" s="28" t="s">
        <v>131</v>
      </c>
      <c r="AE335" s="21" t="s">
        <v>171</v>
      </c>
      <c r="AF335" s="29">
        <v>1</v>
      </c>
      <c r="AG335" s="29">
        <v>348277</v>
      </c>
      <c r="AH335" s="29" t="s">
        <v>62</v>
      </c>
      <c r="AI335" s="29">
        <v>0</v>
      </c>
      <c r="AJ335" s="29">
        <v>0</v>
      </c>
      <c r="AK335" s="21" t="s">
        <v>1355</v>
      </c>
      <c r="AL335" s="27" t="s">
        <v>173</v>
      </c>
      <c r="AM335" s="21" t="s">
        <v>63</v>
      </c>
      <c r="AN335" s="21" t="s">
        <v>64</v>
      </c>
      <c r="AO335" s="27"/>
    </row>
    <row r="336" spans="1:41" s="19" customFormat="1" ht="89.25" x14ac:dyDescent="0.2">
      <c r="A336" s="21" t="s">
        <v>1356</v>
      </c>
      <c r="B336" s="21"/>
      <c r="C336" s="21" t="s">
        <v>787</v>
      </c>
      <c r="D336" s="21" t="s">
        <v>50</v>
      </c>
      <c r="E336" s="21">
        <v>642</v>
      </c>
      <c r="F336" s="22" t="s">
        <v>51</v>
      </c>
      <c r="G336" s="21">
        <v>1</v>
      </c>
      <c r="H336" s="21">
        <v>3</v>
      </c>
      <c r="I336" s="13" t="s">
        <v>1357</v>
      </c>
      <c r="J336" s="21" t="s">
        <v>54</v>
      </c>
      <c r="K336" s="21"/>
      <c r="L336" s="23" t="s">
        <v>938</v>
      </c>
      <c r="M336" s="21" t="s">
        <v>939</v>
      </c>
      <c r="N336" s="24">
        <v>4036.1840000000002</v>
      </c>
      <c r="O336" s="25">
        <v>1846.7</v>
      </c>
      <c r="P336" s="26">
        <f t="shared" si="40"/>
        <v>4036184</v>
      </c>
      <c r="Q336" s="21">
        <v>2023</v>
      </c>
      <c r="R336" s="21" t="s">
        <v>91</v>
      </c>
      <c r="S336" s="21">
        <v>2023</v>
      </c>
      <c r="T336" s="27" t="s">
        <v>91</v>
      </c>
      <c r="U336" s="28" t="s">
        <v>92</v>
      </c>
      <c r="V336" s="21">
        <v>2023</v>
      </c>
      <c r="W336" s="27" t="s">
        <v>91</v>
      </c>
      <c r="X336" s="21">
        <v>2023</v>
      </c>
      <c r="Y336" s="27" t="s">
        <v>93</v>
      </c>
      <c r="Z336" s="21">
        <v>2023</v>
      </c>
      <c r="AA336" s="27" t="s">
        <v>124</v>
      </c>
      <c r="AB336" s="28">
        <v>2024</v>
      </c>
      <c r="AC336" s="27" t="s">
        <v>91</v>
      </c>
      <c r="AD336" s="28" t="s">
        <v>225</v>
      </c>
      <c r="AE336" s="21" t="s">
        <v>61</v>
      </c>
      <c r="AF336" s="29">
        <v>0</v>
      </c>
      <c r="AG336" s="29">
        <v>348346</v>
      </c>
      <c r="AH336" s="29" t="s">
        <v>62</v>
      </c>
      <c r="AI336" s="29">
        <v>0</v>
      </c>
      <c r="AJ336" s="29">
        <v>11</v>
      </c>
      <c r="AK336" s="21" t="s">
        <v>1358</v>
      </c>
      <c r="AL336" s="27"/>
      <c r="AM336" s="21" t="s">
        <v>63</v>
      </c>
      <c r="AN336" s="21" t="s">
        <v>64</v>
      </c>
      <c r="AO336" s="27" t="s">
        <v>80</v>
      </c>
    </row>
    <row r="337" spans="1:41" s="19" customFormat="1" ht="89.25" x14ac:dyDescent="0.2">
      <c r="A337" s="21" t="s">
        <v>1359</v>
      </c>
      <c r="B337" s="21"/>
      <c r="C337" s="21" t="s">
        <v>1239</v>
      </c>
      <c r="D337" s="21" t="s">
        <v>1360</v>
      </c>
      <c r="E337" s="21">
        <v>642</v>
      </c>
      <c r="F337" s="22" t="s">
        <v>51</v>
      </c>
      <c r="G337" s="21">
        <v>1</v>
      </c>
      <c r="H337" s="21">
        <v>3</v>
      </c>
      <c r="I337" s="13" t="s">
        <v>1361</v>
      </c>
      <c r="J337" s="21" t="s">
        <v>54</v>
      </c>
      <c r="K337" s="21"/>
      <c r="L337" s="23" t="s">
        <v>938</v>
      </c>
      <c r="M337" s="21" t="s">
        <v>939</v>
      </c>
      <c r="N337" s="24">
        <v>65</v>
      </c>
      <c r="O337" s="25">
        <v>0</v>
      </c>
      <c r="P337" s="26">
        <f t="shared" si="40"/>
        <v>65000</v>
      </c>
      <c r="Q337" s="21">
        <v>2023</v>
      </c>
      <c r="R337" s="21" t="s">
        <v>59</v>
      </c>
      <c r="S337" s="21">
        <v>2023</v>
      </c>
      <c r="T337" s="27" t="s">
        <v>59</v>
      </c>
      <c r="U337" s="28" t="s">
        <v>60</v>
      </c>
      <c r="V337" s="21">
        <v>2023</v>
      </c>
      <c r="W337" s="27" t="s">
        <v>78</v>
      </c>
      <c r="X337" s="21">
        <v>2023</v>
      </c>
      <c r="Y337" s="27" t="s">
        <v>78</v>
      </c>
      <c r="Z337" s="21">
        <v>2024</v>
      </c>
      <c r="AA337" s="27" t="s">
        <v>56</v>
      </c>
      <c r="AB337" s="28">
        <v>2024</v>
      </c>
      <c r="AC337" s="27" t="s">
        <v>78</v>
      </c>
      <c r="AD337" s="28" t="s">
        <v>163</v>
      </c>
      <c r="AE337" s="21" t="s">
        <v>61</v>
      </c>
      <c r="AF337" s="29">
        <v>0</v>
      </c>
      <c r="AG337" s="29">
        <v>348346</v>
      </c>
      <c r="AH337" s="29" t="s">
        <v>62</v>
      </c>
      <c r="AI337" s="29">
        <v>0</v>
      </c>
      <c r="AJ337" s="29">
        <v>8</v>
      </c>
      <c r="AK337" s="21" t="s">
        <v>1362</v>
      </c>
      <c r="AL337" s="27"/>
      <c r="AM337" s="21" t="s">
        <v>63</v>
      </c>
      <c r="AN337" s="21" t="s">
        <v>64</v>
      </c>
      <c r="AO337" s="27"/>
    </row>
    <row r="338" spans="1:41" s="19" customFormat="1" ht="78" customHeight="1" x14ac:dyDescent="0.2">
      <c r="A338" s="21" t="s">
        <v>1363</v>
      </c>
      <c r="B338" s="21"/>
      <c r="C338" s="21" t="s">
        <v>1239</v>
      </c>
      <c r="D338" s="21" t="s">
        <v>1360</v>
      </c>
      <c r="E338" s="21">
        <v>642</v>
      </c>
      <c r="F338" s="22" t="s">
        <v>51</v>
      </c>
      <c r="G338" s="21">
        <v>1</v>
      </c>
      <c r="H338" s="21">
        <v>3</v>
      </c>
      <c r="I338" s="13" t="s">
        <v>1364</v>
      </c>
      <c r="J338" s="21" t="s">
        <v>54</v>
      </c>
      <c r="K338" s="21"/>
      <c r="L338" s="23" t="s">
        <v>689</v>
      </c>
      <c r="M338" s="21" t="s">
        <v>157</v>
      </c>
      <c r="N338" s="24">
        <v>85</v>
      </c>
      <c r="O338" s="25">
        <v>0</v>
      </c>
      <c r="P338" s="26">
        <f t="shared" si="40"/>
        <v>85000</v>
      </c>
      <c r="Q338" s="21">
        <v>2023</v>
      </c>
      <c r="R338" s="21" t="s">
        <v>59</v>
      </c>
      <c r="S338" s="21">
        <v>2023</v>
      </c>
      <c r="T338" s="27" t="s">
        <v>59</v>
      </c>
      <c r="U338" s="28" t="s">
        <v>60</v>
      </c>
      <c r="V338" s="21">
        <v>2023</v>
      </c>
      <c r="W338" s="27" t="s">
        <v>78</v>
      </c>
      <c r="X338" s="21">
        <v>2023</v>
      </c>
      <c r="Y338" s="27" t="s">
        <v>78</v>
      </c>
      <c r="Z338" s="21">
        <v>2024</v>
      </c>
      <c r="AA338" s="27" t="s">
        <v>56</v>
      </c>
      <c r="AB338" s="28">
        <v>2024</v>
      </c>
      <c r="AC338" s="27" t="s">
        <v>78</v>
      </c>
      <c r="AD338" s="28" t="s">
        <v>163</v>
      </c>
      <c r="AE338" s="21" t="s">
        <v>61</v>
      </c>
      <c r="AF338" s="29">
        <v>0</v>
      </c>
      <c r="AG338" s="29">
        <v>348346</v>
      </c>
      <c r="AH338" s="29" t="s">
        <v>62</v>
      </c>
      <c r="AI338" s="29">
        <v>0</v>
      </c>
      <c r="AJ338" s="29">
        <v>8</v>
      </c>
      <c r="AK338" s="21" t="s">
        <v>1365</v>
      </c>
      <c r="AL338" s="27"/>
      <c r="AM338" s="21" t="s">
        <v>63</v>
      </c>
      <c r="AN338" s="21" t="s">
        <v>64</v>
      </c>
      <c r="AO338" s="27"/>
    </row>
    <row r="339" spans="1:41" s="19" customFormat="1" ht="89.25" x14ac:dyDescent="0.2">
      <c r="A339" s="21" t="s">
        <v>1366</v>
      </c>
      <c r="B339" s="21"/>
      <c r="C339" s="21">
        <v>38</v>
      </c>
      <c r="D339" s="21">
        <v>38</v>
      </c>
      <c r="E339" s="21">
        <v>642</v>
      </c>
      <c r="F339" s="22" t="s">
        <v>51</v>
      </c>
      <c r="G339" s="21">
        <v>1</v>
      </c>
      <c r="H339" s="21">
        <v>3</v>
      </c>
      <c r="I339" s="13" t="s">
        <v>1367</v>
      </c>
      <c r="J339" s="21" t="s">
        <v>54</v>
      </c>
      <c r="K339" s="21"/>
      <c r="L339" s="23" t="s">
        <v>689</v>
      </c>
      <c r="M339" s="21" t="s">
        <v>157</v>
      </c>
      <c r="N339" s="24">
        <v>2183.4</v>
      </c>
      <c r="O339" s="25">
        <v>0</v>
      </c>
      <c r="P339" s="26">
        <f t="shared" si="40"/>
        <v>2183400</v>
      </c>
      <c r="Q339" s="21">
        <v>2023</v>
      </c>
      <c r="R339" s="21" t="s">
        <v>68</v>
      </c>
      <c r="S339" s="21">
        <v>2023</v>
      </c>
      <c r="T339" s="27" t="s">
        <v>59</v>
      </c>
      <c r="U339" s="28" t="s">
        <v>60</v>
      </c>
      <c r="V339" s="21">
        <v>2023</v>
      </c>
      <c r="W339" s="27" t="s">
        <v>59</v>
      </c>
      <c r="X339" s="21">
        <v>2023</v>
      </c>
      <c r="Y339" s="27" t="s">
        <v>78</v>
      </c>
      <c r="Z339" s="21">
        <v>2024</v>
      </c>
      <c r="AA339" s="27" t="s">
        <v>56</v>
      </c>
      <c r="AB339" s="28" t="s">
        <v>205</v>
      </c>
      <c r="AC339" s="27" t="s">
        <v>56</v>
      </c>
      <c r="AD339" s="28" t="s">
        <v>201</v>
      </c>
      <c r="AE339" s="21" t="s">
        <v>171</v>
      </c>
      <c r="AF339" s="29">
        <v>1</v>
      </c>
      <c r="AG339" s="29">
        <v>348277</v>
      </c>
      <c r="AH339" s="29" t="s">
        <v>62</v>
      </c>
      <c r="AI339" s="29">
        <v>0</v>
      </c>
      <c r="AJ339" s="29">
        <v>0</v>
      </c>
      <c r="AK339" s="21" t="s">
        <v>1368</v>
      </c>
      <c r="AL339" s="27" t="s">
        <v>173</v>
      </c>
      <c r="AM339" s="21" t="s">
        <v>63</v>
      </c>
      <c r="AN339" s="21" t="s">
        <v>64</v>
      </c>
      <c r="AO339" s="27"/>
    </row>
    <row r="340" spans="1:41" s="19" customFormat="1" ht="140.25" x14ac:dyDescent="0.2">
      <c r="A340" s="21" t="s">
        <v>1369</v>
      </c>
      <c r="B340" s="21"/>
      <c r="C340" s="21">
        <v>38</v>
      </c>
      <c r="D340" s="21" t="s">
        <v>1275</v>
      </c>
      <c r="E340" s="21">
        <v>642</v>
      </c>
      <c r="F340" s="22" t="s">
        <v>51</v>
      </c>
      <c r="G340" s="21">
        <v>1</v>
      </c>
      <c r="H340" s="21">
        <v>3</v>
      </c>
      <c r="I340" s="13" t="s">
        <v>1370</v>
      </c>
      <c r="J340" s="21" t="s">
        <v>54</v>
      </c>
      <c r="K340" s="21"/>
      <c r="L340" s="23" t="s">
        <v>689</v>
      </c>
      <c r="M340" s="21" t="s">
        <v>157</v>
      </c>
      <c r="N340" s="24">
        <v>1208.8</v>
      </c>
      <c r="O340" s="25">
        <v>300</v>
      </c>
      <c r="P340" s="26">
        <f t="shared" si="40"/>
        <v>1208800</v>
      </c>
      <c r="Q340" s="21">
        <v>2023</v>
      </c>
      <c r="R340" s="21" t="s">
        <v>130</v>
      </c>
      <c r="S340" s="21">
        <v>2023</v>
      </c>
      <c r="T340" s="27" t="s">
        <v>71</v>
      </c>
      <c r="U340" s="28" t="s">
        <v>200</v>
      </c>
      <c r="V340" s="21">
        <v>2023</v>
      </c>
      <c r="W340" s="27" t="s">
        <v>71</v>
      </c>
      <c r="X340" s="21">
        <v>2023</v>
      </c>
      <c r="Y340" s="27" t="s">
        <v>68</v>
      </c>
      <c r="Z340" s="21">
        <v>2023</v>
      </c>
      <c r="AA340" s="27" t="s">
        <v>59</v>
      </c>
      <c r="AB340" s="28">
        <v>2024</v>
      </c>
      <c r="AC340" s="27" t="s">
        <v>59</v>
      </c>
      <c r="AD340" s="28" t="s">
        <v>142</v>
      </c>
      <c r="AE340" s="21" t="s">
        <v>171</v>
      </c>
      <c r="AF340" s="29">
        <v>1</v>
      </c>
      <c r="AG340" s="29">
        <v>348277</v>
      </c>
      <c r="AH340" s="29" t="s">
        <v>62</v>
      </c>
      <c r="AI340" s="29">
        <v>0</v>
      </c>
      <c r="AJ340" s="29">
        <v>0</v>
      </c>
      <c r="AK340" s="21" t="s">
        <v>1371</v>
      </c>
      <c r="AL340" s="27" t="s">
        <v>173</v>
      </c>
      <c r="AM340" s="21" t="s">
        <v>63</v>
      </c>
      <c r="AN340" s="21" t="s">
        <v>64</v>
      </c>
      <c r="AO340" s="27"/>
    </row>
    <row r="341" spans="1:41" s="19" customFormat="1" ht="89.25" x14ac:dyDescent="0.2">
      <c r="A341" s="21" t="s">
        <v>1372</v>
      </c>
      <c r="B341" s="21"/>
      <c r="C341" s="21" t="s">
        <v>1373</v>
      </c>
      <c r="D341" s="21" t="s">
        <v>1236</v>
      </c>
      <c r="E341" s="21">
        <v>642</v>
      </c>
      <c r="F341" s="22" t="s">
        <v>51</v>
      </c>
      <c r="G341" s="21">
        <v>1</v>
      </c>
      <c r="H341" s="21">
        <v>2</v>
      </c>
      <c r="I341" s="13" t="s">
        <v>1374</v>
      </c>
      <c r="J341" s="21" t="s">
        <v>54</v>
      </c>
      <c r="K341" s="21"/>
      <c r="L341" s="23" t="s">
        <v>689</v>
      </c>
      <c r="M341" s="21" t="s">
        <v>157</v>
      </c>
      <c r="N341" s="24">
        <v>52.5</v>
      </c>
      <c r="O341" s="25">
        <v>4.5</v>
      </c>
      <c r="P341" s="26">
        <f t="shared" si="40"/>
        <v>52500</v>
      </c>
      <c r="Q341" s="21">
        <v>2023</v>
      </c>
      <c r="R341" s="21" t="s">
        <v>130</v>
      </c>
      <c r="S341" s="21">
        <v>2023</v>
      </c>
      <c r="T341" s="27" t="s">
        <v>71</v>
      </c>
      <c r="U341" s="28" t="s">
        <v>1326</v>
      </c>
      <c r="V341" s="21">
        <v>2023</v>
      </c>
      <c r="W341" s="27" t="s">
        <v>68</v>
      </c>
      <c r="X341" s="21">
        <v>2023</v>
      </c>
      <c r="Y341" s="27" t="s">
        <v>68</v>
      </c>
      <c r="Z341" s="21">
        <v>2023</v>
      </c>
      <c r="AA341" s="27" t="s">
        <v>59</v>
      </c>
      <c r="AB341" s="28">
        <v>2024</v>
      </c>
      <c r="AC341" s="27" t="s">
        <v>59</v>
      </c>
      <c r="AD341" s="28" t="s">
        <v>1327</v>
      </c>
      <c r="AE341" s="21" t="s">
        <v>164</v>
      </c>
      <c r="AF341" s="29">
        <v>0</v>
      </c>
      <c r="AG341" s="29">
        <v>376086</v>
      </c>
      <c r="AH341" s="29" t="s">
        <v>62</v>
      </c>
      <c r="AI341" s="29">
        <v>0</v>
      </c>
      <c r="AJ341" s="29">
        <v>0</v>
      </c>
      <c r="AK341" s="21" t="s">
        <v>1375</v>
      </c>
      <c r="AL341" s="27"/>
      <c r="AM341" s="21" t="s">
        <v>63</v>
      </c>
      <c r="AN341" s="21" t="s">
        <v>64</v>
      </c>
      <c r="AO341" s="27"/>
    </row>
    <row r="342" spans="1:41" s="19" customFormat="1" ht="89.25" x14ac:dyDescent="0.2">
      <c r="A342" s="21" t="s">
        <v>1376</v>
      </c>
      <c r="B342" s="21"/>
      <c r="C342" s="21" t="s">
        <v>609</v>
      </c>
      <c r="D342" s="21" t="s">
        <v>985</v>
      </c>
      <c r="E342" s="21">
        <v>642</v>
      </c>
      <c r="F342" s="22" t="s">
        <v>51</v>
      </c>
      <c r="G342" s="21">
        <v>1</v>
      </c>
      <c r="H342" s="21">
        <v>2</v>
      </c>
      <c r="I342" s="13" t="s">
        <v>1377</v>
      </c>
      <c r="J342" s="21" t="s">
        <v>54</v>
      </c>
      <c r="K342" s="21"/>
      <c r="L342" s="23" t="s">
        <v>689</v>
      </c>
      <c r="M342" s="21" t="s">
        <v>157</v>
      </c>
      <c r="N342" s="24">
        <v>50</v>
      </c>
      <c r="O342" s="25">
        <v>33.4</v>
      </c>
      <c r="P342" s="26">
        <f t="shared" si="40"/>
        <v>50000</v>
      </c>
      <c r="Q342" s="21">
        <v>2023</v>
      </c>
      <c r="R342" s="21" t="s">
        <v>107</v>
      </c>
      <c r="S342" s="21">
        <v>2023</v>
      </c>
      <c r="T342" s="27" t="s">
        <v>107</v>
      </c>
      <c r="U342" s="28" t="s">
        <v>879</v>
      </c>
      <c r="V342" s="21">
        <v>2023</v>
      </c>
      <c r="W342" s="27" t="s">
        <v>115</v>
      </c>
      <c r="X342" s="21">
        <v>2023</v>
      </c>
      <c r="Y342" s="27" t="s">
        <v>115</v>
      </c>
      <c r="Z342" s="21">
        <v>2023</v>
      </c>
      <c r="AA342" s="27" t="s">
        <v>115</v>
      </c>
      <c r="AB342" s="28">
        <v>2024</v>
      </c>
      <c r="AC342" s="27" t="s">
        <v>115</v>
      </c>
      <c r="AD342" s="28" t="s">
        <v>1015</v>
      </c>
      <c r="AE342" s="21" t="s">
        <v>61</v>
      </c>
      <c r="AF342" s="29">
        <v>0</v>
      </c>
      <c r="AG342" s="29">
        <v>348346</v>
      </c>
      <c r="AH342" s="29" t="s">
        <v>62</v>
      </c>
      <c r="AI342" s="29">
        <v>0</v>
      </c>
      <c r="AJ342" s="29">
        <v>0</v>
      </c>
      <c r="AK342" s="21" t="s">
        <v>1378</v>
      </c>
      <c r="AL342" s="27"/>
      <c r="AM342" s="21" t="s">
        <v>63</v>
      </c>
      <c r="AN342" s="21" t="s">
        <v>64</v>
      </c>
      <c r="AO342" s="27"/>
    </row>
    <row r="343" spans="1:41" s="19" customFormat="1" ht="89.25" x14ac:dyDescent="0.2">
      <c r="A343" s="21" t="s">
        <v>1379</v>
      </c>
      <c r="B343" s="21"/>
      <c r="C343" s="21" t="s">
        <v>193</v>
      </c>
      <c r="D343" s="21" t="s">
        <v>618</v>
      </c>
      <c r="E343" s="21">
        <v>642</v>
      </c>
      <c r="F343" s="22" t="s">
        <v>51</v>
      </c>
      <c r="G343" s="21">
        <v>1</v>
      </c>
      <c r="H343" s="21">
        <v>3</v>
      </c>
      <c r="I343" s="13" t="s">
        <v>1380</v>
      </c>
      <c r="J343" s="21" t="s">
        <v>54</v>
      </c>
      <c r="K343" s="21"/>
      <c r="L343" s="23" t="s">
        <v>689</v>
      </c>
      <c r="M343" s="21" t="s">
        <v>157</v>
      </c>
      <c r="N343" s="24">
        <v>21.7</v>
      </c>
      <c r="O343" s="25">
        <v>21.7</v>
      </c>
      <c r="P343" s="26">
        <f t="shared" si="40"/>
        <v>21700</v>
      </c>
      <c r="Q343" s="21">
        <v>2023</v>
      </c>
      <c r="R343" s="21" t="s">
        <v>105</v>
      </c>
      <c r="S343" s="21">
        <v>2023</v>
      </c>
      <c r="T343" s="27" t="s">
        <v>107</v>
      </c>
      <c r="U343" s="28" t="s">
        <v>879</v>
      </c>
      <c r="V343" s="21">
        <v>2023</v>
      </c>
      <c r="W343" s="27" t="s">
        <v>115</v>
      </c>
      <c r="X343" s="21">
        <v>2023</v>
      </c>
      <c r="Y343" s="27" t="s">
        <v>115</v>
      </c>
      <c r="Z343" s="21">
        <v>2023</v>
      </c>
      <c r="AA343" s="27" t="s">
        <v>91</v>
      </c>
      <c r="AB343" s="28" t="s">
        <v>70</v>
      </c>
      <c r="AC343" s="27" t="s">
        <v>91</v>
      </c>
      <c r="AD343" s="28" t="s">
        <v>225</v>
      </c>
      <c r="AE343" s="21" t="s">
        <v>164</v>
      </c>
      <c r="AF343" s="29">
        <v>0</v>
      </c>
      <c r="AG343" s="29">
        <v>376086</v>
      </c>
      <c r="AH343" s="29" t="s">
        <v>62</v>
      </c>
      <c r="AI343" s="29">
        <v>0</v>
      </c>
      <c r="AJ343" s="29">
        <v>22</v>
      </c>
      <c r="AK343" s="21" t="s">
        <v>1381</v>
      </c>
      <c r="AL343" s="27"/>
      <c r="AM343" s="21" t="s">
        <v>63</v>
      </c>
      <c r="AN343" s="21" t="s">
        <v>64</v>
      </c>
      <c r="AO343" s="27" t="s">
        <v>80</v>
      </c>
    </row>
    <row r="344" spans="1:41" s="19" customFormat="1" ht="89.25" x14ac:dyDescent="0.2">
      <c r="A344" s="21" t="s">
        <v>1382</v>
      </c>
      <c r="B344" s="21"/>
      <c r="C344" s="21" t="s">
        <v>609</v>
      </c>
      <c r="D344" s="21" t="s">
        <v>985</v>
      </c>
      <c r="E344" s="21">
        <v>642</v>
      </c>
      <c r="F344" s="22" t="s">
        <v>51</v>
      </c>
      <c r="G344" s="21">
        <v>1</v>
      </c>
      <c r="H344" s="21">
        <v>2</v>
      </c>
      <c r="I344" s="13" t="s">
        <v>1383</v>
      </c>
      <c r="J344" s="21" t="s">
        <v>54</v>
      </c>
      <c r="K344" s="21"/>
      <c r="L344" s="23" t="s">
        <v>689</v>
      </c>
      <c r="M344" s="21" t="s">
        <v>157</v>
      </c>
      <c r="N344" s="24">
        <v>1900</v>
      </c>
      <c r="O344" s="25">
        <v>950</v>
      </c>
      <c r="P344" s="26">
        <f t="shared" si="40"/>
        <v>1900000</v>
      </c>
      <c r="Q344" s="21">
        <v>2023</v>
      </c>
      <c r="R344" s="21" t="s">
        <v>93</v>
      </c>
      <c r="S344" s="21">
        <v>2023</v>
      </c>
      <c r="T344" s="27" t="s">
        <v>93</v>
      </c>
      <c r="U344" s="28" t="s">
        <v>767</v>
      </c>
      <c r="V344" s="21">
        <v>2023</v>
      </c>
      <c r="W344" s="27" t="s">
        <v>124</v>
      </c>
      <c r="X344" s="21">
        <v>2023</v>
      </c>
      <c r="Y344" s="27" t="s">
        <v>124</v>
      </c>
      <c r="Z344" s="21">
        <v>2023</v>
      </c>
      <c r="AA344" s="27" t="s">
        <v>124</v>
      </c>
      <c r="AB344" s="28">
        <v>2024</v>
      </c>
      <c r="AC344" s="27" t="s">
        <v>124</v>
      </c>
      <c r="AD344" s="28" t="s">
        <v>131</v>
      </c>
      <c r="AE344" s="21" t="s">
        <v>61</v>
      </c>
      <c r="AF344" s="29">
        <v>0</v>
      </c>
      <c r="AG344" s="29">
        <v>348346</v>
      </c>
      <c r="AH344" s="29" t="s">
        <v>62</v>
      </c>
      <c r="AI344" s="29">
        <v>0</v>
      </c>
      <c r="AJ344" s="29">
        <v>0</v>
      </c>
      <c r="AK344" s="21" t="s">
        <v>1384</v>
      </c>
      <c r="AL344" s="27"/>
      <c r="AM344" s="21" t="s">
        <v>63</v>
      </c>
      <c r="AN344" s="21" t="s">
        <v>64</v>
      </c>
      <c r="AO344" s="27"/>
    </row>
    <row r="345" spans="1:41" s="19" customFormat="1" ht="89.25" x14ac:dyDescent="0.2">
      <c r="A345" s="21" t="s">
        <v>1385</v>
      </c>
      <c r="B345" s="21"/>
      <c r="C345" s="21" t="s">
        <v>416</v>
      </c>
      <c r="D345" s="21" t="s">
        <v>417</v>
      </c>
      <c r="E345" s="21">
        <v>642</v>
      </c>
      <c r="F345" s="22" t="s">
        <v>51</v>
      </c>
      <c r="G345" s="21">
        <v>1</v>
      </c>
      <c r="H345" s="21">
        <v>3</v>
      </c>
      <c r="I345" s="13" t="s">
        <v>1386</v>
      </c>
      <c r="J345" s="21" t="s">
        <v>54</v>
      </c>
      <c r="K345" s="21"/>
      <c r="L345" s="23" t="s">
        <v>689</v>
      </c>
      <c r="M345" s="21" t="s">
        <v>157</v>
      </c>
      <c r="N345" s="24">
        <v>6</v>
      </c>
      <c r="O345" s="25">
        <v>0</v>
      </c>
      <c r="P345" s="26">
        <f t="shared" si="40"/>
        <v>6000</v>
      </c>
      <c r="Q345" s="21">
        <v>2023</v>
      </c>
      <c r="R345" s="21" t="s">
        <v>59</v>
      </c>
      <c r="S345" s="21">
        <v>2023</v>
      </c>
      <c r="T345" s="27" t="s">
        <v>59</v>
      </c>
      <c r="U345" s="28" t="s">
        <v>1010</v>
      </c>
      <c r="V345" s="21">
        <v>2023</v>
      </c>
      <c r="W345" s="27" t="s">
        <v>78</v>
      </c>
      <c r="X345" s="21">
        <v>2023</v>
      </c>
      <c r="Y345" s="27" t="s">
        <v>78</v>
      </c>
      <c r="Z345" s="21">
        <v>2024</v>
      </c>
      <c r="AA345" s="27" t="s">
        <v>56</v>
      </c>
      <c r="AB345" s="28">
        <v>2024</v>
      </c>
      <c r="AC345" s="27" t="s">
        <v>78</v>
      </c>
      <c r="AD345" s="28" t="s">
        <v>1387</v>
      </c>
      <c r="AE345" s="21" t="s">
        <v>61</v>
      </c>
      <c r="AF345" s="29">
        <v>0</v>
      </c>
      <c r="AG345" s="29">
        <v>348346</v>
      </c>
      <c r="AH345" s="29" t="s">
        <v>62</v>
      </c>
      <c r="AI345" s="29">
        <v>0</v>
      </c>
      <c r="AJ345" s="29">
        <v>19</v>
      </c>
      <c r="AK345" s="21" t="s">
        <v>1388</v>
      </c>
      <c r="AL345" s="27"/>
      <c r="AM345" s="21" t="s">
        <v>63</v>
      </c>
      <c r="AN345" s="21" t="s">
        <v>64</v>
      </c>
      <c r="AO345" s="27"/>
    </row>
    <row r="346" spans="1:41" s="19" customFormat="1" ht="88.5" customHeight="1" x14ac:dyDescent="0.2">
      <c r="A346" s="21" t="s">
        <v>1389</v>
      </c>
      <c r="B346" s="21"/>
      <c r="C346" s="21" t="s">
        <v>416</v>
      </c>
      <c r="D346" s="21" t="s">
        <v>417</v>
      </c>
      <c r="E346" s="21">
        <v>642</v>
      </c>
      <c r="F346" s="22" t="s">
        <v>51</v>
      </c>
      <c r="G346" s="21">
        <v>1</v>
      </c>
      <c r="H346" s="21">
        <v>3</v>
      </c>
      <c r="I346" s="13" t="s">
        <v>1390</v>
      </c>
      <c r="J346" s="21" t="s">
        <v>54</v>
      </c>
      <c r="K346" s="21"/>
      <c r="L346" s="23" t="s">
        <v>689</v>
      </c>
      <c r="M346" s="21" t="s">
        <v>157</v>
      </c>
      <c r="N346" s="24">
        <v>27</v>
      </c>
      <c r="O346" s="25">
        <v>0</v>
      </c>
      <c r="P346" s="26">
        <f t="shared" si="40"/>
        <v>27000</v>
      </c>
      <c r="Q346" s="21">
        <v>2023</v>
      </c>
      <c r="R346" s="21" t="s">
        <v>59</v>
      </c>
      <c r="S346" s="21">
        <v>2023</v>
      </c>
      <c r="T346" s="27" t="s">
        <v>59</v>
      </c>
      <c r="U346" s="28" t="s">
        <v>1010</v>
      </c>
      <c r="V346" s="21">
        <v>2023</v>
      </c>
      <c r="W346" s="27" t="s">
        <v>78</v>
      </c>
      <c r="X346" s="21">
        <v>2023</v>
      </c>
      <c r="Y346" s="27" t="s">
        <v>78</v>
      </c>
      <c r="Z346" s="21">
        <v>2024</v>
      </c>
      <c r="AA346" s="27" t="s">
        <v>56</v>
      </c>
      <c r="AB346" s="28">
        <v>2024</v>
      </c>
      <c r="AC346" s="27" t="s">
        <v>78</v>
      </c>
      <c r="AD346" s="28" t="s">
        <v>1387</v>
      </c>
      <c r="AE346" s="21" t="s">
        <v>61</v>
      </c>
      <c r="AF346" s="29">
        <v>0</v>
      </c>
      <c r="AG346" s="29">
        <v>348346</v>
      </c>
      <c r="AH346" s="29" t="s">
        <v>62</v>
      </c>
      <c r="AI346" s="29">
        <v>0</v>
      </c>
      <c r="AJ346" s="29">
        <v>0</v>
      </c>
      <c r="AK346" s="21" t="s">
        <v>1391</v>
      </c>
      <c r="AL346" s="27"/>
      <c r="AM346" s="21" t="s">
        <v>63</v>
      </c>
      <c r="AN346" s="21" t="s">
        <v>64</v>
      </c>
      <c r="AO346" s="27" t="s">
        <v>1392</v>
      </c>
    </row>
    <row r="347" spans="1:41" s="19" customFormat="1" ht="89.25" x14ac:dyDescent="0.2">
      <c r="A347" s="21" t="s">
        <v>1393</v>
      </c>
      <c r="B347" s="21"/>
      <c r="C347" s="21" t="s">
        <v>416</v>
      </c>
      <c r="D347" s="21" t="s">
        <v>417</v>
      </c>
      <c r="E347" s="21">
        <v>642</v>
      </c>
      <c r="F347" s="22" t="s">
        <v>51</v>
      </c>
      <c r="G347" s="21">
        <v>1</v>
      </c>
      <c r="H347" s="21">
        <v>3</v>
      </c>
      <c r="I347" s="13" t="s">
        <v>1394</v>
      </c>
      <c r="J347" s="21" t="s">
        <v>54</v>
      </c>
      <c r="K347" s="21"/>
      <c r="L347" s="23" t="s">
        <v>689</v>
      </c>
      <c r="M347" s="21" t="s">
        <v>157</v>
      </c>
      <c r="N347" s="24">
        <v>7</v>
      </c>
      <c r="O347" s="25">
        <v>0</v>
      </c>
      <c r="P347" s="26">
        <f t="shared" si="40"/>
        <v>7000</v>
      </c>
      <c r="Q347" s="21">
        <v>2023</v>
      </c>
      <c r="R347" s="21" t="s">
        <v>59</v>
      </c>
      <c r="S347" s="21">
        <v>2023</v>
      </c>
      <c r="T347" s="27" t="s">
        <v>59</v>
      </c>
      <c r="U347" s="28" t="s">
        <v>1010</v>
      </c>
      <c r="V347" s="21">
        <v>2023</v>
      </c>
      <c r="W347" s="27" t="s">
        <v>78</v>
      </c>
      <c r="X347" s="21">
        <v>2023</v>
      </c>
      <c r="Y347" s="27" t="s">
        <v>78</v>
      </c>
      <c r="Z347" s="21">
        <v>2024</v>
      </c>
      <c r="AA347" s="27" t="s">
        <v>56</v>
      </c>
      <c r="AB347" s="28">
        <v>2024</v>
      </c>
      <c r="AC347" s="27" t="s">
        <v>78</v>
      </c>
      <c r="AD347" s="28" t="s">
        <v>1387</v>
      </c>
      <c r="AE347" s="21" t="s">
        <v>61</v>
      </c>
      <c r="AF347" s="29">
        <v>0</v>
      </c>
      <c r="AG347" s="29">
        <v>348346</v>
      </c>
      <c r="AH347" s="29" t="s">
        <v>62</v>
      </c>
      <c r="AI347" s="29">
        <v>0</v>
      </c>
      <c r="AJ347" s="29">
        <v>19</v>
      </c>
      <c r="AK347" s="21" t="s">
        <v>1395</v>
      </c>
      <c r="AL347" s="27"/>
      <c r="AM347" s="21" t="s">
        <v>63</v>
      </c>
      <c r="AN347" s="21" t="s">
        <v>64</v>
      </c>
      <c r="AO347" s="27"/>
    </row>
    <row r="348" spans="1:41" s="19" customFormat="1" ht="114.75" x14ac:dyDescent="0.2">
      <c r="A348" s="21" t="s">
        <v>1396</v>
      </c>
      <c r="B348" s="21"/>
      <c r="C348" s="21" t="s">
        <v>416</v>
      </c>
      <c r="D348" s="21" t="s">
        <v>417</v>
      </c>
      <c r="E348" s="21">
        <v>642</v>
      </c>
      <c r="F348" s="22" t="s">
        <v>51</v>
      </c>
      <c r="G348" s="21">
        <v>1</v>
      </c>
      <c r="H348" s="21">
        <v>3</v>
      </c>
      <c r="I348" s="13" t="s">
        <v>1397</v>
      </c>
      <c r="J348" s="21" t="s">
        <v>54</v>
      </c>
      <c r="K348" s="21"/>
      <c r="L348" s="23" t="s">
        <v>689</v>
      </c>
      <c r="M348" s="21" t="s">
        <v>157</v>
      </c>
      <c r="N348" s="24">
        <v>27</v>
      </c>
      <c r="O348" s="25">
        <v>0</v>
      </c>
      <c r="P348" s="26">
        <f t="shared" si="40"/>
        <v>27000</v>
      </c>
      <c r="Q348" s="21">
        <v>2023</v>
      </c>
      <c r="R348" s="21" t="s">
        <v>59</v>
      </c>
      <c r="S348" s="21">
        <v>2023</v>
      </c>
      <c r="T348" s="27" t="s">
        <v>59</v>
      </c>
      <c r="U348" s="28" t="s">
        <v>1010</v>
      </c>
      <c r="V348" s="21">
        <v>2023</v>
      </c>
      <c r="W348" s="27" t="s">
        <v>78</v>
      </c>
      <c r="X348" s="21">
        <v>2023</v>
      </c>
      <c r="Y348" s="27" t="s">
        <v>78</v>
      </c>
      <c r="Z348" s="21">
        <v>2024</v>
      </c>
      <c r="AA348" s="27" t="s">
        <v>56</v>
      </c>
      <c r="AB348" s="28">
        <v>2024</v>
      </c>
      <c r="AC348" s="27" t="s">
        <v>78</v>
      </c>
      <c r="AD348" s="28" t="s">
        <v>1387</v>
      </c>
      <c r="AE348" s="21" t="s">
        <v>61</v>
      </c>
      <c r="AF348" s="29">
        <v>0</v>
      </c>
      <c r="AG348" s="29">
        <v>348346</v>
      </c>
      <c r="AH348" s="29" t="s">
        <v>62</v>
      </c>
      <c r="AI348" s="29">
        <v>0</v>
      </c>
      <c r="AJ348" s="29">
        <v>0</v>
      </c>
      <c r="AK348" s="21" t="s">
        <v>1391</v>
      </c>
      <c r="AL348" s="27"/>
      <c r="AM348" s="21" t="s">
        <v>63</v>
      </c>
      <c r="AN348" s="21" t="s">
        <v>64</v>
      </c>
      <c r="AO348" s="27" t="s">
        <v>1392</v>
      </c>
    </row>
    <row r="349" spans="1:41" s="19" customFormat="1" ht="89.25" x14ac:dyDescent="0.2">
      <c r="A349" s="21" t="s">
        <v>1398</v>
      </c>
      <c r="B349" s="21"/>
      <c r="C349" s="21" t="s">
        <v>416</v>
      </c>
      <c r="D349" s="21" t="s">
        <v>417</v>
      </c>
      <c r="E349" s="21">
        <v>642</v>
      </c>
      <c r="F349" s="22" t="s">
        <v>51</v>
      </c>
      <c r="G349" s="21">
        <v>1</v>
      </c>
      <c r="H349" s="21">
        <v>3</v>
      </c>
      <c r="I349" s="13" t="s">
        <v>1399</v>
      </c>
      <c r="J349" s="21" t="s">
        <v>54</v>
      </c>
      <c r="K349" s="21"/>
      <c r="L349" s="23" t="s">
        <v>938</v>
      </c>
      <c r="M349" s="21" t="s">
        <v>939</v>
      </c>
      <c r="N349" s="24">
        <v>22</v>
      </c>
      <c r="O349" s="25">
        <v>0</v>
      </c>
      <c r="P349" s="26">
        <f t="shared" si="40"/>
        <v>22000</v>
      </c>
      <c r="Q349" s="21">
        <v>2023</v>
      </c>
      <c r="R349" s="21" t="s">
        <v>59</v>
      </c>
      <c r="S349" s="21">
        <v>2023</v>
      </c>
      <c r="T349" s="27" t="s">
        <v>59</v>
      </c>
      <c r="U349" s="28" t="s">
        <v>1010</v>
      </c>
      <c r="V349" s="21">
        <v>2023</v>
      </c>
      <c r="W349" s="27" t="s">
        <v>78</v>
      </c>
      <c r="X349" s="21">
        <v>2023</v>
      </c>
      <c r="Y349" s="27" t="s">
        <v>78</v>
      </c>
      <c r="Z349" s="21">
        <v>2024</v>
      </c>
      <c r="AA349" s="27" t="s">
        <v>56</v>
      </c>
      <c r="AB349" s="28">
        <v>2024</v>
      </c>
      <c r="AC349" s="27" t="s">
        <v>78</v>
      </c>
      <c r="AD349" s="28" t="s">
        <v>1387</v>
      </c>
      <c r="AE349" s="21" t="s">
        <v>61</v>
      </c>
      <c r="AF349" s="29">
        <v>0</v>
      </c>
      <c r="AG349" s="29">
        <v>348346</v>
      </c>
      <c r="AH349" s="29" t="s">
        <v>62</v>
      </c>
      <c r="AI349" s="29">
        <v>0</v>
      </c>
      <c r="AJ349" s="29">
        <v>19</v>
      </c>
      <c r="AK349" s="21" t="s">
        <v>1400</v>
      </c>
      <c r="AL349" s="27"/>
      <c r="AM349" s="21" t="s">
        <v>63</v>
      </c>
      <c r="AN349" s="21" t="s">
        <v>64</v>
      </c>
      <c r="AO349" s="27"/>
    </row>
    <row r="350" spans="1:41" s="19" customFormat="1" ht="140.25" x14ac:dyDescent="0.2">
      <c r="A350" s="21" t="s">
        <v>1401</v>
      </c>
      <c r="B350" s="21"/>
      <c r="C350" s="21" t="s">
        <v>416</v>
      </c>
      <c r="D350" s="21" t="s">
        <v>417</v>
      </c>
      <c r="E350" s="21">
        <v>642</v>
      </c>
      <c r="F350" s="22" t="s">
        <v>51</v>
      </c>
      <c r="G350" s="21">
        <v>1</v>
      </c>
      <c r="H350" s="21">
        <v>3</v>
      </c>
      <c r="I350" s="13" t="s">
        <v>1402</v>
      </c>
      <c r="J350" s="21" t="s">
        <v>54</v>
      </c>
      <c r="K350" s="21"/>
      <c r="L350" s="23" t="s">
        <v>938</v>
      </c>
      <c r="M350" s="21" t="s">
        <v>939</v>
      </c>
      <c r="N350" s="24">
        <v>52</v>
      </c>
      <c r="O350" s="25">
        <v>0</v>
      </c>
      <c r="P350" s="26">
        <f t="shared" si="40"/>
        <v>52000</v>
      </c>
      <c r="Q350" s="21">
        <v>2023</v>
      </c>
      <c r="R350" s="21" t="s">
        <v>59</v>
      </c>
      <c r="S350" s="21">
        <v>2023</v>
      </c>
      <c r="T350" s="27" t="s">
        <v>59</v>
      </c>
      <c r="U350" s="28" t="s">
        <v>1010</v>
      </c>
      <c r="V350" s="21">
        <v>2023</v>
      </c>
      <c r="W350" s="27" t="s">
        <v>78</v>
      </c>
      <c r="X350" s="21">
        <v>2023</v>
      </c>
      <c r="Y350" s="27" t="s">
        <v>78</v>
      </c>
      <c r="Z350" s="21">
        <v>2024</v>
      </c>
      <c r="AA350" s="27" t="s">
        <v>56</v>
      </c>
      <c r="AB350" s="28">
        <v>2024</v>
      </c>
      <c r="AC350" s="27" t="s">
        <v>78</v>
      </c>
      <c r="AD350" s="28" t="s">
        <v>1387</v>
      </c>
      <c r="AE350" s="21" t="s">
        <v>61</v>
      </c>
      <c r="AF350" s="29">
        <v>0</v>
      </c>
      <c r="AG350" s="29">
        <v>348346</v>
      </c>
      <c r="AH350" s="29" t="s">
        <v>62</v>
      </c>
      <c r="AI350" s="29">
        <v>0</v>
      </c>
      <c r="AJ350" s="29">
        <v>0</v>
      </c>
      <c r="AK350" s="21" t="s">
        <v>1293</v>
      </c>
      <c r="AL350" s="27"/>
      <c r="AM350" s="21" t="s">
        <v>63</v>
      </c>
      <c r="AN350" s="21" t="s">
        <v>64</v>
      </c>
      <c r="AO350" s="27" t="s">
        <v>1392</v>
      </c>
    </row>
    <row r="351" spans="1:41" s="19" customFormat="1" ht="89.25" x14ac:dyDescent="0.2">
      <c r="A351" s="21" t="s">
        <v>1403</v>
      </c>
      <c r="B351" s="21"/>
      <c r="C351" s="21" t="s">
        <v>329</v>
      </c>
      <c r="D351" s="21" t="s">
        <v>330</v>
      </c>
      <c r="E351" s="21">
        <v>642</v>
      </c>
      <c r="F351" s="22" t="s">
        <v>51</v>
      </c>
      <c r="G351" s="21">
        <v>1</v>
      </c>
      <c r="H351" s="21">
        <v>3</v>
      </c>
      <c r="I351" s="13" t="s">
        <v>1404</v>
      </c>
      <c r="J351" s="21" t="s">
        <v>54</v>
      </c>
      <c r="K351" s="21"/>
      <c r="L351" s="23" t="s">
        <v>689</v>
      </c>
      <c r="M351" s="21" t="s">
        <v>157</v>
      </c>
      <c r="N351" s="24">
        <v>508</v>
      </c>
      <c r="O351" s="25">
        <v>254</v>
      </c>
      <c r="P351" s="26">
        <f t="shared" si="40"/>
        <v>508000</v>
      </c>
      <c r="Q351" s="21">
        <v>2023</v>
      </c>
      <c r="R351" s="21" t="s">
        <v>105</v>
      </c>
      <c r="S351" s="21">
        <v>2023</v>
      </c>
      <c r="T351" s="27" t="s">
        <v>107</v>
      </c>
      <c r="U351" s="28" t="s">
        <v>114</v>
      </c>
      <c r="V351" s="21">
        <v>2023</v>
      </c>
      <c r="W351" s="27" t="s">
        <v>107</v>
      </c>
      <c r="X351" s="21">
        <v>2023</v>
      </c>
      <c r="Y351" s="27" t="s">
        <v>115</v>
      </c>
      <c r="Z351" s="21">
        <v>2023</v>
      </c>
      <c r="AA351" s="27" t="s">
        <v>91</v>
      </c>
      <c r="AB351" s="28">
        <v>2024</v>
      </c>
      <c r="AC351" s="27" t="s">
        <v>91</v>
      </c>
      <c r="AD351" s="28" t="s">
        <v>225</v>
      </c>
      <c r="AE351" s="21" t="s">
        <v>171</v>
      </c>
      <c r="AF351" s="29">
        <v>1</v>
      </c>
      <c r="AG351" s="29">
        <v>200611</v>
      </c>
      <c r="AH351" s="29" t="s">
        <v>62</v>
      </c>
      <c r="AI351" s="29">
        <v>1</v>
      </c>
      <c r="AJ351" s="29">
        <v>0</v>
      </c>
      <c r="AK351" s="21" t="s">
        <v>1405</v>
      </c>
      <c r="AL351" s="27" t="s">
        <v>173</v>
      </c>
      <c r="AM351" s="21" t="s">
        <v>63</v>
      </c>
      <c r="AN351" s="21" t="s">
        <v>64</v>
      </c>
      <c r="AO351" s="27"/>
    </row>
    <row r="352" spans="1:41" s="19" customFormat="1" ht="89.25" x14ac:dyDescent="0.2">
      <c r="A352" s="21" t="s">
        <v>1406</v>
      </c>
      <c r="B352" s="21"/>
      <c r="C352" s="21" t="s">
        <v>511</v>
      </c>
      <c r="D352" s="21" t="s">
        <v>1407</v>
      </c>
      <c r="E352" s="21" t="s">
        <v>268</v>
      </c>
      <c r="F352" s="22" t="s">
        <v>51</v>
      </c>
      <c r="G352" s="21">
        <v>1</v>
      </c>
      <c r="H352" s="21">
        <v>3</v>
      </c>
      <c r="I352" s="13" t="s">
        <v>1408</v>
      </c>
      <c r="J352" s="21" t="s">
        <v>54</v>
      </c>
      <c r="K352" s="21"/>
      <c r="L352" s="23" t="s">
        <v>689</v>
      </c>
      <c r="M352" s="21" t="s">
        <v>157</v>
      </c>
      <c r="N352" s="24">
        <v>82</v>
      </c>
      <c r="O352" s="25">
        <v>72</v>
      </c>
      <c r="P352" s="26">
        <f t="shared" si="40"/>
        <v>82000</v>
      </c>
      <c r="Q352" s="21">
        <v>2023</v>
      </c>
      <c r="R352" s="21" t="s">
        <v>105</v>
      </c>
      <c r="S352" s="21">
        <v>2023</v>
      </c>
      <c r="T352" s="27" t="s">
        <v>107</v>
      </c>
      <c r="U352" s="28" t="s">
        <v>114</v>
      </c>
      <c r="V352" s="21">
        <v>2023</v>
      </c>
      <c r="W352" s="27" t="s">
        <v>107</v>
      </c>
      <c r="X352" s="21">
        <v>2023</v>
      </c>
      <c r="Y352" s="27" t="s">
        <v>115</v>
      </c>
      <c r="Z352" s="21">
        <v>2023</v>
      </c>
      <c r="AA352" s="27" t="s">
        <v>115</v>
      </c>
      <c r="AB352" s="28">
        <v>2024</v>
      </c>
      <c r="AC352" s="27" t="s">
        <v>115</v>
      </c>
      <c r="AD352" s="28" t="s">
        <v>589</v>
      </c>
      <c r="AE352" s="21" t="s">
        <v>164</v>
      </c>
      <c r="AF352" s="29">
        <v>0</v>
      </c>
      <c r="AG352" s="29">
        <v>376086</v>
      </c>
      <c r="AH352" s="29" t="s">
        <v>62</v>
      </c>
      <c r="AI352" s="29">
        <v>0</v>
      </c>
      <c r="AJ352" s="29">
        <v>0</v>
      </c>
      <c r="AK352" s="21" t="s">
        <v>1409</v>
      </c>
      <c r="AL352" s="27"/>
      <c r="AM352" s="21" t="s">
        <v>63</v>
      </c>
      <c r="AN352" s="21" t="s">
        <v>64</v>
      </c>
      <c r="AO352" s="27"/>
    </row>
    <row r="353" spans="1:41" s="19" customFormat="1" ht="89.25" x14ac:dyDescent="0.2">
      <c r="A353" s="21" t="s">
        <v>1410</v>
      </c>
      <c r="B353" s="21"/>
      <c r="C353" s="21" t="s">
        <v>1411</v>
      </c>
      <c r="D353" s="21" t="s">
        <v>1412</v>
      </c>
      <c r="E353" s="21">
        <v>796</v>
      </c>
      <c r="F353" s="22" t="s">
        <v>194</v>
      </c>
      <c r="G353" s="21">
        <v>1</v>
      </c>
      <c r="H353" s="21" t="s">
        <v>52</v>
      </c>
      <c r="I353" s="13" t="s">
        <v>1413</v>
      </c>
      <c r="J353" s="21" t="s">
        <v>54</v>
      </c>
      <c r="K353" s="21"/>
      <c r="L353" s="23" t="s">
        <v>1079</v>
      </c>
      <c r="M353" s="21" t="s">
        <v>1080</v>
      </c>
      <c r="N353" s="24">
        <v>300</v>
      </c>
      <c r="O353" s="25">
        <v>300</v>
      </c>
      <c r="P353" s="26">
        <f t="shared" si="40"/>
        <v>300000</v>
      </c>
      <c r="Q353" s="21">
        <v>2023</v>
      </c>
      <c r="R353" s="21" t="s">
        <v>107</v>
      </c>
      <c r="S353" s="21">
        <v>2023</v>
      </c>
      <c r="T353" s="27" t="s">
        <v>115</v>
      </c>
      <c r="U353" s="28" t="s">
        <v>755</v>
      </c>
      <c r="V353" s="21">
        <v>2023</v>
      </c>
      <c r="W353" s="27" t="s">
        <v>91</v>
      </c>
      <c r="X353" s="21">
        <v>2023</v>
      </c>
      <c r="Y353" s="27" t="s">
        <v>93</v>
      </c>
      <c r="Z353" s="21">
        <v>2023</v>
      </c>
      <c r="AA353" s="27" t="s">
        <v>93</v>
      </c>
      <c r="AB353" s="28">
        <v>2023</v>
      </c>
      <c r="AC353" s="27" t="s">
        <v>59</v>
      </c>
      <c r="AD353" s="28" t="s">
        <v>1010</v>
      </c>
      <c r="AE353" s="21" t="s">
        <v>171</v>
      </c>
      <c r="AF353" s="29">
        <v>1</v>
      </c>
      <c r="AG353" s="29">
        <v>348277</v>
      </c>
      <c r="AH353" s="29" t="s">
        <v>62</v>
      </c>
      <c r="AI353" s="29">
        <v>0</v>
      </c>
      <c r="AJ353" s="29">
        <v>0</v>
      </c>
      <c r="AK353" s="21"/>
      <c r="AL353" s="27" t="s">
        <v>173</v>
      </c>
      <c r="AM353" s="21" t="s">
        <v>63</v>
      </c>
      <c r="AN353" s="21" t="s">
        <v>64</v>
      </c>
      <c r="AO353" s="27"/>
    </row>
    <row r="354" spans="1:41" s="19" customFormat="1" ht="57" customHeight="1" x14ac:dyDescent="0.2">
      <c r="A354" s="21" t="s">
        <v>1414</v>
      </c>
      <c r="B354" s="21"/>
      <c r="C354" s="21" t="s">
        <v>193</v>
      </c>
      <c r="D354" s="21" t="s">
        <v>618</v>
      </c>
      <c r="E354" s="21">
        <v>642</v>
      </c>
      <c r="F354" s="22" t="s">
        <v>51</v>
      </c>
      <c r="G354" s="21">
        <v>1</v>
      </c>
      <c r="H354" s="21">
        <v>3</v>
      </c>
      <c r="I354" s="13" t="s">
        <v>1415</v>
      </c>
      <c r="J354" s="21" t="s">
        <v>54</v>
      </c>
      <c r="K354" s="21"/>
      <c r="L354" s="23" t="s">
        <v>689</v>
      </c>
      <c r="M354" s="21" t="s">
        <v>157</v>
      </c>
      <c r="N354" s="24">
        <v>16.899999999999999</v>
      </c>
      <c r="O354" s="25">
        <v>8.4499999999999993</v>
      </c>
      <c r="P354" s="26">
        <f t="shared" si="40"/>
        <v>16900</v>
      </c>
      <c r="Q354" s="21">
        <v>2023</v>
      </c>
      <c r="R354" s="21" t="s">
        <v>71</v>
      </c>
      <c r="S354" s="21">
        <v>2023</v>
      </c>
      <c r="T354" s="27" t="s">
        <v>68</v>
      </c>
      <c r="U354" s="28" t="s">
        <v>69</v>
      </c>
      <c r="V354" s="21">
        <v>2023</v>
      </c>
      <c r="W354" s="27" t="s">
        <v>68</v>
      </c>
      <c r="X354" s="21">
        <v>2023</v>
      </c>
      <c r="Y354" s="27" t="s">
        <v>59</v>
      </c>
      <c r="Z354" s="21">
        <v>2023</v>
      </c>
      <c r="AA354" s="27" t="s">
        <v>59</v>
      </c>
      <c r="AB354" s="28">
        <v>2024</v>
      </c>
      <c r="AC354" s="27" t="s">
        <v>59</v>
      </c>
      <c r="AD354" s="28" t="s">
        <v>142</v>
      </c>
      <c r="AE354" s="21" t="s">
        <v>164</v>
      </c>
      <c r="AF354" s="29">
        <v>0</v>
      </c>
      <c r="AG354" s="29">
        <v>376086</v>
      </c>
      <c r="AH354" s="29" t="s">
        <v>62</v>
      </c>
      <c r="AI354" s="29">
        <v>0</v>
      </c>
      <c r="AJ354" s="29">
        <v>22</v>
      </c>
      <c r="AK354" s="21" t="s">
        <v>1416</v>
      </c>
      <c r="AL354" s="27"/>
      <c r="AM354" s="21" t="s">
        <v>63</v>
      </c>
      <c r="AN354" s="21" t="s">
        <v>64</v>
      </c>
      <c r="AO354" s="27" t="s">
        <v>80</v>
      </c>
    </row>
    <row r="355" spans="1:41" s="19" customFormat="1" ht="89.25" x14ac:dyDescent="0.2">
      <c r="A355" s="21" t="s">
        <v>1417</v>
      </c>
      <c r="B355" s="21"/>
      <c r="C355" s="21" t="s">
        <v>531</v>
      </c>
      <c r="D355" s="21" t="s">
        <v>396</v>
      </c>
      <c r="E355" s="21">
        <v>642</v>
      </c>
      <c r="F355" s="22" t="s">
        <v>51</v>
      </c>
      <c r="G355" s="21">
        <v>1</v>
      </c>
      <c r="H355" s="21">
        <v>2</v>
      </c>
      <c r="I355" s="13" t="s">
        <v>1418</v>
      </c>
      <c r="J355" s="21" t="s">
        <v>54</v>
      </c>
      <c r="K355" s="21"/>
      <c r="L355" s="23" t="s">
        <v>689</v>
      </c>
      <c r="M355" s="21" t="s">
        <v>157</v>
      </c>
      <c r="N355" s="24">
        <v>8738</v>
      </c>
      <c r="O355" s="25">
        <v>0</v>
      </c>
      <c r="P355" s="26">
        <f t="shared" si="40"/>
        <v>8738000</v>
      </c>
      <c r="Q355" s="21">
        <v>2023</v>
      </c>
      <c r="R355" s="21" t="s">
        <v>71</v>
      </c>
      <c r="S355" s="21">
        <v>2023</v>
      </c>
      <c r="T355" s="27" t="s">
        <v>68</v>
      </c>
      <c r="U355" s="28" t="s">
        <v>1067</v>
      </c>
      <c r="V355" s="21">
        <v>2023</v>
      </c>
      <c r="W355" s="27" t="s">
        <v>59</v>
      </c>
      <c r="X355" s="21">
        <v>2023</v>
      </c>
      <c r="Y355" s="27" t="s">
        <v>78</v>
      </c>
      <c r="Z355" s="21">
        <v>2024</v>
      </c>
      <c r="AA355" s="27" t="s">
        <v>56</v>
      </c>
      <c r="AB355" s="28">
        <v>2024</v>
      </c>
      <c r="AC355" s="27" t="s">
        <v>78</v>
      </c>
      <c r="AD355" s="28" t="s">
        <v>1387</v>
      </c>
      <c r="AE355" s="21" t="s">
        <v>171</v>
      </c>
      <c r="AF355" s="29">
        <v>1</v>
      </c>
      <c r="AG355" s="29">
        <v>348277</v>
      </c>
      <c r="AH355" s="29" t="s">
        <v>62</v>
      </c>
      <c r="AI355" s="60">
        <v>1</v>
      </c>
      <c r="AJ355" s="29">
        <v>0</v>
      </c>
      <c r="AK355" s="21" t="s">
        <v>1419</v>
      </c>
      <c r="AL355" s="27" t="s">
        <v>173</v>
      </c>
      <c r="AM355" s="21" t="s">
        <v>63</v>
      </c>
      <c r="AN355" s="21" t="s">
        <v>64</v>
      </c>
      <c r="AO355" s="27"/>
    </row>
    <row r="356" spans="1:41" s="19" customFormat="1" ht="127.5" x14ac:dyDescent="0.2">
      <c r="A356" s="21" t="s">
        <v>1420</v>
      </c>
      <c r="B356" s="21"/>
      <c r="C356" s="21" t="s">
        <v>1421</v>
      </c>
      <c r="D356" s="21" t="s">
        <v>1422</v>
      </c>
      <c r="E356" s="21">
        <v>642</v>
      </c>
      <c r="F356" s="22" t="s">
        <v>51</v>
      </c>
      <c r="G356" s="21">
        <v>1</v>
      </c>
      <c r="H356" s="21">
        <v>3</v>
      </c>
      <c r="I356" s="13" t="s">
        <v>1423</v>
      </c>
      <c r="J356" s="21" t="s">
        <v>54</v>
      </c>
      <c r="K356" s="21"/>
      <c r="L356" s="23" t="s">
        <v>689</v>
      </c>
      <c r="M356" s="21" t="s">
        <v>157</v>
      </c>
      <c r="N356" s="24">
        <v>506.1</v>
      </c>
      <c r="O356" s="25">
        <v>0</v>
      </c>
      <c r="P356" s="26">
        <f t="shared" si="40"/>
        <v>506100</v>
      </c>
      <c r="Q356" s="21">
        <v>2023</v>
      </c>
      <c r="R356" s="21" t="s">
        <v>68</v>
      </c>
      <c r="S356" s="21">
        <v>2023</v>
      </c>
      <c r="T356" s="27" t="s">
        <v>59</v>
      </c>
      <c r="U356" s="28" t="s">
        <v>1010</v>
      </c>
      <c r="V356" s="21">
        <v>2023</v>
      </c>
      <c r="W356" s="27" t="s">
        <v>78</v>
      </c>
      <c r="X356" s="21">
        <v>2023</v>
      </c>
      <c r="Y356" s="27" t="s">
        <v>78</v>
      </c>
      <c r="Z356" s="21">
        <v>2024</v>
      </c>
      <c r="AA356" s="27" t="s">
        <v>56</v>
      </c>
      <c r="AB356" s="28">
        <v>2024</v>
      </c>
      <c r="AC356" s="27" t="s">
        <v>78</v>
      </c>
      <c r="AD356" s="28" t="s">
        <v>1387</v>
      </c>
      <c r="AE356" s="21" t="s">
        <v>171</v>
      </c>
      <c r="AF356" s="29">
        <v>1</v>
      </c>
      <c r="AG356" s="29">
        <v>200611</v>
      </c>
      <c r="AH356" s="29" t="s">
        <v>62</v>
      </c>
      <c r="AI356" s="29">
        <v>1</v>
      </c>
      <c r="AJ356" s="29">
        <v>0</v>
      </c>
      <c r="AK356" s="21" t="s">
        <v>1424</v>
      </c>
      <c r="AL356" s="27" t="s">
        <v>173</v>
      </c>
      <c r="AM356" s="21" t="s">
        <v>63</v>
      </c>
      <c r="AN356" s="21" t="s">
        <v>64</v>
      </c>
      <c r="AO356" s="27"/>
    </row>
    <row r="357" spans="1:41" s="19" customFormat="1" ht="89.25" x14ac:dyDescent="0.2">
      <c r="A357" s="21" t="s">
        <v>1425</v>
      </c>
      <c r="B357" s="21"/>
      <c r="C357" s="21" t="s">
        <v>585</v>
      </c>
      <c r="D357" s="21" t="s">
        <v>586</v>
      </c>
      <c r="E357" s="21">
        <v>642</v>
      </c>
      <c r="F357" s="22" t="s">
        <v>51</v>
      </c>
      <c r="G357" s="21">
        <v>1</v>
      </c>
      <c r="H357" s="21">
        <v>3</v>
      </c>
      <c r="I357" s="13" t="s">
        <v>587</v>
      </c>
      <c r="J357" s="21" t="s">
        <v>54</v>
      </c>
      <c r="K357" s="21"/>
      <c r="L357" s="23" t="s">
        <v>689</v>
      </c>
      <c r="M357" s="21" t="s">
        <v>157</v>
      </c>
      <c r="N357" s="24">
        <v>2001.6</v>
      </c>
      <c r="O357" s="25">
        <v>0</v>
      </c>
      <c r="P357" s="26">
        <f t="shared" si="40"/>
        <v>2001600</v>
      </c>
      <c r="Q357" s="21">
        <v>2023</v>
      </c>
      <c r="R357" s="21" t="s">
        <v>71</v>
      </c>
      <c r="S357" s="21">
        <v>2023</v>
      </c>
      <c r="T357" s="27" t="s">
        <v>68</v>
      </c>
      <c r="U357" s="28" t="s">
        <v>1067</v>
      </c>
      <c r="V357" s="21">
        <v>2023</v>
      </c>
      <c r="W357" s="27" t="s">
        <v>59</v>
      </c>
      <c r="X357" s="21">
        <v>2023</v>
      </c>
      <c r="Y357" s="27" t="s">
        <v>78</v>
      </c>
      <c r="Z357" s="21">
        <v>2024</v>
      </c>
      <c r="AA357" s="27" t="s">
        <v>56</v>
      </c>
      <c r="AB357" s="28">
        <v>2024</v>
      </c>
      <c r="AC357" s="27" t="s">
        <v>78</v>
      </c>
      <c r="AD357" s="28" t="s">
        <v>1387</v>
      </c>
      <c r="AE357" s="21" t="s">
        <v>171</v>
      </c>
      <c r="AF357" s="29">
        <v>1</v>
      </c>
      <c r="AG357" s="29">
        <v>348277</v>
      </c>
      <c r="AH357" s="29" t="s">
        <v>62</v>
      </c>
      <c r="AI357" s="29">
        <v>0</v>
      </c>
      <c r="AJ357" s="29">
        <v>0</v>
      </c>
      <c r="AK357" s="21" t="s">
        <v>1426</v>
      </c>
      <c r="AL357" s="27" t="s">
        <v>173</v>
      </c>
      <c r="AM357" s="21" t="s">
        <v>63</v>
      </c>
      <c r="AN357" s="21" t="s">
        <v>64</v>
      </c>
      <c r="AO357" s="27"/>
    </row>
    <row r="358" spans="1:41" s="19" customFormat="1" ht="89.25" x14ac:dyDescent="0.2">
      <c r="A358" s="21" t="s">
        <v>1427</v>
      </c>
      <c r="B358" s="21"/>
      <c r="C358" s="21" t="s">
        <v>1428</v>
      </c>
      <c r="D358" s="21" t="s">
        <v>353</v>
      </c>
      <c r="E358" s="21">
        <v>876</v>
      </c>
      <c r="F358" s="22" t="s">
        <v>745</v>
      </c>
      <c r="G358" s="21">
        <v>1</v>
      </c>
      <c r="H358" s="21" t="s">
        <v>52</v>
      </c>
      <c r="I358" s="13" t="s">
        <v>1429</v>
      </c>
      <c r="J358" s="21" t="s">
        <v>54</v>
      </c>
      <c r="K358" s="21"/>
      <c r="L358" s="23" t="s">
        <v>1079</v>
      </c>
      <c r="M358" s="21" t="s">
        <v>1080</v>
      </c>
      <c r="N358" s="24">
        <v>123</v>
      </c>
      <c r="O358" s="25">
        <v>123</v>
      </c>
      <c r="P358" s="26">
        <f t="shared" si="40"/>
        <v>123000</v>
      </c>
      <c r="Q358" s="21">
        <v>2023</v>
      </c>
      <c r="R358" s="21" t="s">
        <v>105</v>
      </c>
      <c r="S358" s="21">
        <v>2023</v>
      </c>
      <c r="T358" s="27" t="s">
        <v>107</v>
      </c>
      <c r="U358" s="28" t="s">
        <v>114</v>
      </c>
      <c r="V358" s="21">
        <v>2023</v>
      </c>
      <c r="W358" s="27" t="s">
        <v>107</v>
      </c>
      <c r="X358" s="21">
        <v>2023</v>
      </c>
      <c r="Y358" s="27" t="s">
        <v>115</v>
      </c>
      <c r="Z358" s="21">
        <v>2023</v>
      </c>
      <c r="AA358" s="27" t="s">
        <v>115</v>
      </c>
      <c r="AB358" s="28">
        <v>2023</v>
      </c>
      <c r="AC358" s="27" t="s">
        <v>124</v>
      </c>
      <c r="AD358" s="28" t="s">
        <v>129</v>
      </c>
      <c r="AE358" s="21" t="s">
        <v>171</v>
      </c>
      <c r="AF358" s="29">
        <v>1</v>
      </c>
      <c r="AG358" s="29">
        <v>200611</v>
      </c>
      <c r="AH358" s="29" t="s">
        <v>62</v>
      </c>
      <c r="AI358" s="29">
        <v>1</v>
      </c>
      <c r="AJ358" s="29">
        <v>0</v>
      </c>
      <c r="AK358" s="21"/>
      <c r="AL358" s="27" t="s">
        <v>173</v>
      </c>
      <c r="AM358" s="21" t="s">
        <v>63</v>
      </c>
      <c r="AN358" s="21" t="s">
        <v>64</v>
      </c>
      <c r="AO358" s="27"/>
    </row>
    <row r="359" spans="1:41" s="19" customFormat="1" ht="89.25" x14ac:dyDescent="0.2">
      <c r="A359" s="21" t="s">
        <v>1430</v>
      </c>
      <c r="B359" s="21"/>
      <c r="C359" s="21" t="s">
        <v>1431</v>
      </c>
      <c r="D359" s="21" t="s">
        <v>1432</v>
      </c>
      <c r="E359" s="21">
        <v>796</v>
      </c>
      <c r="F359" s="22" t="s">
        <v>194</v>
      </c>
      <c r="G359" s="21">
        <v>9</v>
      </c>
      <c r="H359" s="21" t="s">
        <v>52</v>
      </c>
      <c r="I359" s="13" t="s">
        <v>1433</v>
      </c>
      <c r="J359" s="21" t="s">
        <v>54</v>
      </c>
      <c r="K359" s="21"/>
      <c r="L359" s="23" t="s">
        <v>1079</v>
      </c>
      <c r="M359" s="21" t="s">
        <v>1080</v>
      </c>
      <c r="N359" s="24">
        <v>731.3</v>
      </c>
      <c r="O359" s="25">
        <v>731.3</v>
      </c>
      <c r="P359" s="26">
        <f t="shared" si="40"/>
        <v>731300</v>
      </c>
      <c r="Q359" s="21">
        <v>2023</v>
      </c>
      <c r="R359" s="21" t="s">
        <v>105</v>
      </c>
      <c r="S359" s="21">
        <v>2023</v>
      </c>
      <c r="T359" s="27" t="s">
        <v>107</v>
      </c>
      <c r="U359" s="28" t="s">
        <v>114</v>
      </c>
      <c r="V359" s="21">
        <v>2023</v>
      </c>
      <c r="W359" s="27" t="s">
        <v>107</v>
      </c>
      <c r="X359" s="21">
        <v>2023</v>
      </c>
      <c r="Y359" s="27" t="s">
        <v>115</v>
      </c>
      <c r="Z359" s="21">
        <v>2023</v>
      </c>
      <c r="AA359" s="27" t="s">
        <v>115</v>
      </c>
      <c r="AB359" s="28">
        <v>2023</v>
      </c>
      <c r="AC359" s="27" t="s">
        <v>124</v>
      </c>
      <c r="AD359" s="28" t="s">
        <v>129</v>
      </c>
      <c r="AE359" s="21" t="s">
        <v>171</v>
      </c>
      <c r="AF359" s="29">
        <v>1</v>
      </c>
      <c r="AG359" s="29">
        <v>200611</v>
      </c>
      <c r="AH359" s="29" t="s">
        <v>62</v>
      </c>
      <c r="AI359" s="29">
        <v>1</v>
      </c>
      <c r="AJ359" s="29">
        <v>0</v>
      </c>
      <c r="AK359" s="21"/>
      <c r="AL359" s="27" t="s">
        <v>173</v>
      </c>
      <c r="AM359" s="21" t="s">
        <v>63</v>
      </c>
      <c r="AN359" s="21" t="s">
        <v>64</v>
      </c>
      <c r="AO359" s="27"/>
    </row>
    <row r="360" spans="1:41" s="19" customFormat="1" ht="89.25" x14ac:dyDescent="0.2">
      <c r="A360" s="21" t="s">
        <v>1434</v>
      </c>
      <c r="B360" s="21"/>
      <c r="C360" s="21" t="s">
        <v>1435</v>
      </c>
      <c r="D360" s="21" t="s">
        <v>1436</v>
      </c>
      <c r="E360" s="21">
        <v>642</v>
      </c>
      <c r="F360" s="22" t="s">
        <v>51</v>
      </c>
      <c r="G360" s="21">
        <v>1</v>
      </c>
      <c r="H360" s="21" t="s">
        <v>52</v>
      </c>
      <c r="I360" s="13" t="s">
        <v>1437</v>
      </c>
      <c r="J360" s="21" t="s">
        <v>54</v>
      </c>
      <c r="K360" s="21"/>
      <c r="L360" s="23" t="s">
        <v>1079</v>
      </c>
      <c r="M360" s="21" t="s">
        <v>1080</v>
      </c>
      <c r="N360" s="24">
        <v>140.9</v>
      </c>
      <c r="O360" s="25">
        <v>140.9</v>
      </c>
      <c r="P360" s="26">
        <f t="shared" si="40"/>
        <v>140900</v>
      </c>
      <c r="Q360" s="21">
        <v>2023</v>
      </c>
      <c r="R360" s="21" t="s">
        <v>105</v>
      </c>
      <c r="S360" s="21">
        <v>2023</v>
      </c>
      <c r="T360" s="27" t="s">
        <v>107</v>
      </c>
      <c r="U360" s="28" t="s">
        <v>114</v>
      </c>
      <c r="V360" s="21">
        <v>2023</v>
      </c>
      <c r="W360" s="27" t="s">
        <v>107</v>
      </c>
      <c r="X360" s="21">
        <v>2023</v>
      </c>
      <c r="Y360" s="27" t="s">
        <v>115</v>
      </c>
      <c r="Z360" s="21">
        <v>2023</v>
      </c>
      <c r="AA360" s="27" t="s">
        <v>115</v>
      </c>
      <c r="AB360" s="28">
        <v>2023</v>
      </c>
      <c r="AC360" s="27" t="s">
        <v>124</v>
      </c>
      <c r="AD360" s="28" t="s">
        <v>129</v>
      </c>
      <c r="AE360" s="21" t="s">
        <v>171</v>
      </c>
      <c r="AF360" s="29">
        <v>1</v>
      </c>
      <c r="AG360" s="29">
        <v>200611</v>
      </c>
      <c r="AH360" s="29" t="s">
        <v>62</v>
      </c>
      <c r="AI360" s="29">
        <v>1</v>
      </c>
      <c r="AJ360" s="29">
        <v>0</v>
      </c>
      <c r="AK360" s="21"/>
      <c r="AL360" s="27" t="s">
        <v>173</v>
      </c>
      <c r="AM360" s="21" t="s">
        <v>63</v>
      </c>
      <c r="AN360" s="21" t="s">
        <v>64</v>
      </c>
      <c r="AO360" s="27"/>
    </row>
    <row r="361" spans="1:41" s="19" customFormat="1" ht="89.25" x14ac:dyDescent="0.2">
      <c r="A361" s="21" t="s">
        <v>1438</v>
      </c>
      <c r="B361" s="21"/>
      <c r="C361" s="21" t="s">
        <v>1439</v>
      </c>
      <c r="D361" s="21" t="s">
        <v>1440</v>
      </c>
      <c r="E361" s="21">
        <v>796</v>
      </c>
      <c r="F361" s="22" t="s">
        <v>194</v>
      </c>
      <c r="G361" s="21">
        <v>33</v>
      </c>
      <c r="H361" s="21" t="s">
        <v>558</v>
      </c>
      <c r="I361" s="13" t="s">
        <v>1441</v>
      </c>
      <c r="J361" s="21" t="s">
        <v>54</v>
      </c>
      <c r="K361" s="21"/>
      <c r="L361" s="23" t="s">
        <v>1079</v>
      </c>
      <c r="M361" s="21" t="s">
        <v>1080</v>
      </c>
      <c r="N361" s="24">
        <v>693.1</v>
      </c>
      <c r="O361" s="25">
        <v>693.1</v>
      </c>
      <c r="P361" s="26">
        <f t="shared" si="40"/>
        <v>693100</v>
      </c>
      <c r="Q361" s="21" t="s">
        <v>58</v>
      </c>
      <c r="R361" s="21" t="s">
        <v>105</v>
      </c>
      <c r="S361" s="21" t="s">
        <v>58</v>
      </c>
      <c r="T361" s="27" t="s">
        <v>107</v>
      </c>
      <c r="U361" s="28" t="s">
        <v>114</v>
      </c>
      <c r="V361" s="21" t="s">
        <v>58</v>
      </c>
      <c r="W361" s="27" t="s">
        <v>107</v>
      </c>
      <c r="X361" s="21" t="s">
        <v>58</v>
      </c>
      <c r="Y361" s="27" t="s">
        <v>115</v>
      </c>
      <c r="Z361" s="21" t="s">
        <v>58</v>
      </c>
      <c r="AA361" s="27" t="s">
        <v>115</v>
      </c>
      <c r="AB361" s="28" t="s">
        <v>58</v>
      </c>
      <c r="AC361" s="27" t="s">
        <v>130</v>
      </c>
      <c r="AD361" s="28" t="s">
        <v>158</v>
      </c>
      <c r="AE361" s="21" t="s">
        <v>171</v>
      </c>
      <c r="AF361" s="29">
        <v>1</v>
      </c>
      <c r="AG361" s="29">
        <v>348277</v>
      </c>
      <c r="AH361" s="29" t="s">
        <v>62</v>
      </c>
      <c r="AI361" s="29">
        <v>0</v>
      </c>
      <c r="AJ361" s="29">
        <v>0</v>
      </c>
      <c r="AK361" s="21"/>
      <c r="AL361" s="27" t="s">
        <v>173</v>
      </c>
      <c r="AM361" s="21" t="s">
        <v>63</v>
      </c>
      <c r="AN361" s="21" t="s">
        <v>64</v>
      </c>
      <c r="AO361" s="27"/>
    </row>
    <row r="362" spans="1:41" s="19" customFormat="1" ht="70.5" customHeight="1" x14ac:dyDescent="0.2">
      <c r="A362" s="21" t="s">
        <v>1442</v>
      </c>
      <c r="B362" s="21"/>
      <c r="C362" s="21" t="s">
        <v>1443</v>
      </c>
      <c r="D362" s="21" t="s">
        <v>1444</v>
      </c>
      <c r="E362" s="21">
        <v>642</v>
      </c>
      <c r="F362" s="22" t="s">
        <v>51</v>
      </c>
      <c r="G362" s="21">
        <v>1</v>
      </c>
      <c r="H362" s="21" t="s">
        <v>52</v>
      </c>
      <c r="I362" s="13" t="s">
        <v>1445</v>
      </c>
      <c r="J362" s="21" t="s">
        <v>54</v>
      </c>
      <c r="K362" s="21"/>
      <c r="L362" s="23" t="s">
        <v>1079</v>
      </c>
      <c r="M362" s="21" t="s">
        <v>1080</v>
      </c>
      <c r="N362" s="24">
        <v>206.7</v>
      </c>
      <c r="O362" s="25">
        <v>206.7</v>
      </c>
      <c r="P362" s="26">
        <f t="shared" si="40"/>
        <v>206700</v>
      </c>
      <c r="Q362" s="21">
        <v>2023</v>
      </c>
      <c r="R362" s="21" t="s">
        <v>115</v>
      </c>
      <c r="S362" s="21">
        <v>2023</v>
      </c>
      <c r="T362" s="27" t="s">
        <v>91</v>
      </c>
      <c r="U362" s="28" t="s">
        <v>751</v>
      </c>
      <c r="V362" s="21">
        <v>2023</v>
      </c>
      <c r="W362" s="27" t="s">
        <v>93</v>
      </c>
      <c r="X362" s="21">
        <v>2023</v>
      </c>
      <c r="Y362" s="27" t="s">
        <v>124</v>
      </c>
      <c r="Z362" s="21">
        <v>2023</v>
      </c>
      <c r="AA362" s="27" t="s">
        <v>124</v>
      </c>
      <c r="AB362" s="28">
        <v>2023</v>
      </c>
      <c r="AC362" s="27" t="s">
        <v>68</v>
      </c>
      <c r="AD362" s="28" t="s">
        <v>1067</v>
      </c>
      <c r="AE362" s="21" t="s">
        <v>171</v>
      </c>
      <c r="AF362" s="29">
        <v>1</v>
      </c>
      <c r="AG362" s="29">
        <v>200611</v>
      </c>
      <c r="AH362" s="29" t="s">
        <v>62</v>
      </c>
      <c r="AI362" s="29">
        <v>1</v>
      </c>
      <c r="AJ362" s="29">
        <v>0</v>
      </c>
      <c r="AK362" s="21"/>
      <c r="AL362" s="27" t="s">
        <v>173</v>
      </c>
      <c r="AM362" s="21" t="s">
        <v>63</v>
      </c>
      <c r="AN362" s="21" t="s">
        <v>64</v>
      </c>
      <c r="AO362" s="27"/>
    </row>
    <row r="363" spans="1:41" s="19" customFormat="1" ht="89.25" x14ac:dyDescent="0.2">
      <c r="A363" s="21" t="s">
        <v>1446</v>
      </c>
      <c r="B363" s="21"/>
      <c r="C363" s="21" t="s">
        <v>1447</v>
      </c>
      <c r="D363" s="21" t="s">
        <v>1448</v>
      </c>
      <c r="E363" s="21">
        <v>642</v>
      </c>
      <c r="F363" s="22" t="s">
        <v>51</v>
      </c>
      <c r="G363" s="21">
        <v>1</v>
      </c>
      <c r="H363" s="21" t="s">
        <v>52</v>
      </c>
      <c r="I363" s="13" t="s">
        <v>1449</v>
      </c>
      <c r="J363" s="21" t="s">
        <v>54</v>
      </c>
      <c r="K363" s="21"/>
      <c r="L363" s="23" t="s">
        <v>1079</v>
      </c>
      <c r="M363" s="21" t="s">
        <v>1080</v>
      </c>
      <c r="N363" s="24">
        <v>233.1</v>
      </c>
      <c r="O363" s="25">
        <v>233.1</v>
      </c>
      <c r="P363" s="26">
        <f t="shared" si="40"/>
        <v>233100</v>
      </c>
      <c r="Q363" s="21">
        <v>2023</v>
      </c>
      <c r="R363" s="21" t="s">
        <v>107</v>
      </c>
      <c r="S363" s="21">
        <v>2023</v>
      </c>
      <c r="T363" s="27" t="s">
        <v>115</v>
      </c>
      <c r="U363" s="28" t="s">
        <v>755</v>
      </c>
      <c r="V363" s="21">
        <v>2023</v>
      </c>
      <c r="W363" s="27" t="s">
        <v>91</v>
      </c>
      <c r="X363" s="21">
        <v>2023</v>
      </c>
      <c r="Y363" s="27" t="s">
        <v>91</v>
      </c>
      <c r="Z363" s="21">
        <v>2023</v>
      </c>
      <c r="AA363" s="27" t="s">
        <v>91</v>
      </c>
      <c r="AB363" s="28">
        <v>2023</v>
      </c>
      <c r="AC363" s="27" t="s">
        <v>130</v>
      </c>
      <c r="AD363" s="28" t="s">
        <v>158</v>
      </c>
      <c r="AE363" s="21" t="s">
        <v>171</v>
      </c>
      <c r="AF363" s="29">
        <v>1</v>
      </c>
      <c r="AG363" s="29">
        <v>200611</v>
      </c>
      <c r="AH363" s="29" t="s">
        <v>62</v>
      </c>
      <c r="AI363" s="29">
        <v>1</v>
      </c>
      <c r="AJ363" s="29">
        <v>0</v>
      </c>
      <c r="AK363" s="21"/>
      <c r="AL363" s="27" t="s">
        <v>173</v>
      </c>
      <c r="AM363" s="21" t="s">
        <v>63</v>
      </c>
      <c r="AN363" s="21" t="s">
        <v>64</v>
      </c>
      <c r="AO363" s="27"/>
    </row>
    <row r="364" spans="1:41" s="19" customFormat="1" ht="89.25" x14ac:dyDescent="0.2">
      <c r="A364" s="21" t="s">
        <v>1450</v>
      </c>
      <c r="B364" s="21"/>
      <c r="C364" s="21" t="s">
        <v>364</v>
      </c>
      <c r="D364" s="21" t="s">
        <v>1451</v>
      </c>
      <c r="E364" s="21">
        <v>796</v>
      </c>
      <c r="F364" s="22" t="s">
        <v>194</v>
      </c>
      <c r="G364" s="21">
        <v>375</v>
      </c>
      <c r="H364" s="21" t="s">
        <v>52</v>
      </c>
      <c r="I364" s="13" t="s">
        <v>1452</v>
      </c>
      <c r="J364" s="21" t="s">
        <v>54</v>
      </c>
      <c r="K364" s="21"/>
      <c r="L364" s="23" t="s">
        <v>1079</v>
      </c>
      <c r="M364" s="21" t="s">
        <v>1080</v>
      </c>
      <c r="N364" s="24">
        <v>89.9</v>
      </c>
      <c r="O364" s="25">
        <v>89.9</v>
      </c>
      <c r="P364" s="26">
        <f t="shared" si="40"/>
        <v>89900</v>
      </c>
      <c r="Q364" s="21">
        <v>2023</v>
      </c>
      <c r="R364" s="21" t="s">
        <v>107</v>
      </c>
      <c r="S364" s="21">
        <v>2023</v>
      </c>
      <c r="T364" s="27" t="s">
        <v>115</v>
      </c>
      <c r="U364" s="28" t="s">
        <v>755</v>
      </c>
      <c r="V364" s="21">
        <v>2023</v>
      </c>
      <c r="W364" s="27" t="s">
        <v>91</v>
      </c>
      <c r="X364" s="21">
        <v>2023</v>
      </c>
      <c r="Y364" s="27" t="s">
        <v>93</v>
      </c>
      <c r="Z364" s="21">
        <v>2023</v>
      </c>
      <c r="AA364" s="27" t="s">
        <v>93</v>
      </c>
      <c r="AB364" s="28">
        <v>2023</v>
      </c>
      <c r="AC364" s="27" t="s">
        <v>71</v>
      </c>
      <c r="AD364" s="28" t="s">
        <v>1326</v>
      </c>
      <c r="AE364" s="21" t="s">
        <v>164</v>
      </c>
      <c r="AF364" s="29">
        <v>0</v>
      </c>
      <c r="AG364" s="29">
        <v>376086</v>
      </c>
      <c r="AH364" s="29" t="s">
        <v>62</v>
      </c>
      <c r="AI364" s="29">
        <v>0</v>
      </c>
      <c r="AJ364" s="29">
        <v>0</v>
      </c>
      <c r="AK364" s="21"/>
      <c r="AL364" s="27"/>
      <c r="AM364" s="21" t="s">
        <v>63</v>
      </c>
      <c r="AN364" s="21" t="s">
        <v>64</v>
      </c>
      <c r="AO364" s="27"/>
    </row>
    <row r="365" spans="1:41" s="19" customFormat="1" ht="66.75" customHeight="1" x14ac:dyDescent="0.2">
      <c r="A365" s="21" t="s">
        <v>1453</v>
      </c>
      <c r="B365" s="21"/>
      <c r="C365" s="21" t="s">
        <v>432</v>
      </c>
      <c r="D365" s="21" t="s">
        <v>1190</v>
      </c>
      <c r="E365" s="21">
        <v>642</v>
      </c>
      <c r="F365" s="22" t="s">
        <v>51</v>
      </c>
      <c r="G365" s="21">
        <v>1</v>
      </c>
      <c r="H365" s="21">
        <v>3</v>
      </c>
      <c r="I365" s="13" t="s">
        <v>1454</v>
      </c>
      <c r="J365" s="21" t="s">
        <v>54</v>
      </c>
      <c r="K365" s="21"/>
      <c r="L365" s="23" t="s">
        <v>689</v>
      </c>
      <c r="M365" s="21" t="s">
        <v>157</v>
      </c>
      <c r="N365" s="24">
        <v>69.2</v>
      </c>
      <c r="O365" s="25">
        <v>63</v>
      </c>
      <c r="P365" s="26">
        <f t="shared" si="40"/>
        <v>69200</v>
      </c>
      <c r="Q365" s="21">
        <v>2023</v>
      </c>
      <c r="R365" s="21" t="s">
        <v>105</v>
      </c>
      <c r="S365" s="21">
        <v>2023</v>
      </c>
      <c r="T365" s="27" t="s">
        <v>107</v>
      </c>
      <c r="U365" s="28" t="s">
        <v>114</v>
      </c>
      <c r="V365" s="21">
        <v>2023</v>
      </c>
      <c r="W365" s="27" t="s">
        <v>107</v>
      </c>
      <c r="X365" s="21">
        <v>2023</v>
      </c>
      <c r="Y365" s="27" t="s">
        <v>115</v>
      </c>
      <c r="Z365" s="21">
        <v>2023</v>
      </c>
      <c r="AA365" s="27" t="s">
        <v>115</v>
      </c>
      <c r="AB365" s="28">
        <v>2024</v>
      </c>
      <c r="AC365" s="27" t="s">
        <v>115</v>
      </c>
      <c r="AD365" s="28" t="s">
        <v>589</v>
      </c>
      <c r="AE365" s="21" t="s">
        <v>164</v>
      </c>
      <c r="AF365" s="29">
        <v>0</v>
      </c>
      <c r="AG365" s="29">
        <v>376086</v>
      </c>
      <c r="AH365" s="29" t="s">
        <v>62</v>
      </c>
      <c r="AI365" s="29">
        <v>0</v>
      </c>
      <c r="AJ365" s="29">
        <v>0</v>
      </c>
      <c r="AK365" s="21" t="s">
        <v>1455</v>
      </c>
      <c r="AL365" s="27"/>
      <c r="AM365" s="21" t="s">
        <v>63</v>
      </c>
      <c r="AN365" s="21" t="s">
        <v>64</v>
      </c>
      <c r="AO365" s="27"/>
    </row>
    <row r="366" spans="1:41" s="19" customFormat="1" ht="66.75" customHeight="1" x14ac:dyDescent="0.2">
      <c r="A366" s="21" t="s">
        <v>1456</v>
      </c>
      <c r="B366" s="21"/>
      <c r="C366" s="21" t="s">
        <v>432</v>
      </c>
      <c r="D366" s="21" t="s">
        <v>1190</v>
      </c>
      <c r="E366" s="21">
        <v>642</v>
      </c>
      <c r="F366" s="22" t="s">
        <v>51</v>
      </c>
      <c r="G366" s="21">
        <v>1</v>
      </c>
      <c r="H366" s="21">
        <v>3</v>
      </c>
      <c r="I366" s="13" t="s">
        <v>1457</v>
      </c>
      <c r="J366" s="21" t="s">
        <v>54</v>
      </c>
      <c r="K366" s="21"/>
      <c r="L366" s="23" t="s">
        <v>689</v>
      </c>
      <c r="M366" s="21" t="s">
        <v>157</v>
      </c>
      <c r="N366" s="24">
        <v>69.2</v>
      </c>
      <c r="O366" s="25">
        <v>63</v>
      </c>
      <c r="P366" s="26">
        <f t="shared" si="40"/>
        <v>69200</v>
      </c>
      <c r="Q366" s="21">
        <v>2023</v>
      </c>
      <c r="R366" s="21" t="s">
        <v>105</v>
      </c>
      <c r="S366" s="21">
        <v>2023</v>
      </c>
      <c r="T366" s="27" t="s">
        <v>107</v>
      </c>
      <c r="U366" s="28" t="s">
        <v>114</v>
      </c>
      <c r="V366" s="21">
        <v>2023</v>
      </c>
      <c r="W366" s="27" t="s">
        <v>107</v>
      </c>
      <c r="X366" s="21">
        <v>2023</v>
      </c>
      <c r="Y366" s="27" t="s">
        <v>115</v>
      </c>
      <c r="Z366" s="21">
        <v>2023</v>
      </c>
      <c r="AA366" s="27" t="s">
        <v>115</v>
      </c>
      <c r="AB366" s="28">
        <v>2024</v>
      </c>
      <c r="AC366" s="27" t="s">
        <v>115</v>
      </c>
      <c r="AD366" s="28" t="s">
        <v>589</v>
      </c>
      <c r="AE366" s="21" t="s">
        <v>164</v>
      </c>
      <c r="AF366" s="29">
        <v>0</v>
      </c>
      <c r="AG366" s="29">
        <v>376086</v>
      </c>
      <c r="AH366" s="29" t="s">
        <v>62</v>
      </c>
      <c r="AI366" s="29">
        <v>0</v>
      </c>
      <c r="AJ366" s="29">
        <v>0</v>
      </c>
      <c r="AK366" s="21" t="s">
        <v>1455</v>
      </c>
      <c r="AL366" s="27"/>
      <c r="AM366" s="21" t="s">
        <v>63</v>
      </c>
      <c r="AN366" s="21" t="s">
        <v>64</v>
      </c>
      <c r="AO366" s="27"/>
    </row>
    <row r="367" spans="1:41" s="19" customFormat="1" ht="66.75" customHeight="1" x14ac:dyDescent="0.2">
      <c r="A367" s="21" t="s">
        <v>1458</v>
      </c>
      <c r="B367" s="21"/>
      <c r="C367" s="21" t="s">
        <v>432</v>
      </c>
      <c r="D367" s="21" t="s">
        <v>1190</v>
      </c>
      <c r="E367" s="21">
        <v>642</v>
      </c>
      <c r="F367" s="22" t="s">
        <v>51</v>
      </c>
      <c r="G367" s="21">
        <v>1</v>
      </c>
      <c r="H367" s="21">
        <v>3</v>
      </c>
      <c r="I367" s="13" t="s">
        <v>1459</v>
      </c>
      <c r="J367" s="21" t="s">
        <v>54</v>
      </c>
      <c r="K367" s="21"/>
      <c r="L367" s="23" t="s">
        <v>689</v>
      </c>
      <c r="M367" s="21" t="s">
        <v>157</v>
      </c>
      <c r="N367" s="24">
        <v>24.5</v>
      </c>
      <c r="O367" s="25">
        <v>18.3</v>
      </c>
      <c r="P367" s="26">
        <f t="shared" si="40"/>
        <v>24500</v>
      </c>
      <c r="Q367" s="21">
        <v>2023</v>
      </c>
      <c r="R367" s="21" t="s">
        <v>105</v>
      </c>
      <c r="S367" s="21">
        <v>2023</v>
      </c>
      <c r="T367" s="27" t="s">
        <v>107</v>
      </c>
      <c r="U367" s="28" t="s">
        <v>114</v>
      </c>
      <c r="V367" s="21">
        <v>2023</v>
      </c>
      <c r="W367" s="27" t="s">
        <v>105</v>
      </c>
      <c r="X367" s="21">
        <v>2023</v>
      </c>
      <c r="Y367" s="27" t="s">
        <v>107</v>
      </c>
      <c r="Z367" s="21">
        <v>2023</v>
      </c>
      <c r="AA367" s="27" t="s">
        <v>115</v>
      </c>
      <c r="AB367" s="28">
        <v>2024</v>
      </c>
      <c r="AC367" s="27" t="s">
        <v>107</v>
      </c>
      <c r="AD367" s="28" t="s">
        <v>108</v>
      </c>
      <c r="AE367" s="21" t="s">
        <v>164</v>
      </c>
      <c r="AF367" s="29">
        <v>0</v>
      </c>
      <c r="AG367" s="29">
        <v>376086</v>
      </c>
      <c r="AH367" s="29" t="s">
        <v>62</v>
      </c>
      <c r="AI367" s="29">
        <v>0</v>
      </c>
      <c r="AJ367" s="29">
        <v>0</v>
      </c>
      <c r="AK367" s="21" t="s">
        <v>1460</v>
      </c>
      <c r="AL367" s="27"/>
      <c r="AM367" s="21" t="s">
        <v>63</v>
      </c>
      <c r="AN367" s="21" t="s">
        <v>64</v>
      </c>
      <c r="AO367" s="27"/>
    </row>
    <row r="368" spans="1:41" s="19" customFormat="1" ht="66.75" customHeight="1" x14ac:dyDescent="0.2">
      <c r="A368" s="21" t="s">
        <v>1461</v>
      </c>
      <c r="B368" s="21"/>
      <c r="C368" s="21" t="s">
        <v>1186</v>
      </c>
      <c r="D368" s="21" t="s">
        <v>1216</v>
      </c>
      <c r="E368" s="21">
        <v>642</v>
      </c>
      <c r="F368" s="22" t="s">
        <v>51</v>
      </c>
      <c r="G368" s="21">
        <v>1</v>
      </c>
      <c r="H368" s="21">
        <v>2</v>
      </c>
      <c r="I368" s="13" t="s">
        <v>1217</v>
      </c>
      <c r="J368" s="21" t="s">
        <v>54</v>
      </c>
      <c r="K368" s="21"/>
      <c r="L368" s="23">
        <v>35000000000</v>
      </c>
      <c r="M368" s="21" t="s">
        <v>157</v>
      </c>
      <c r="N368" s="24">
        <v>5437.4</v>
      </c>
      <c r="O368" s="25">
        <v>5200</v>
      </c>
      <c r="P368" s="26">
        <f t="shared" si="40"/>
        <v>5437400</v>
      </c>
      <c r="Q368" s="21">
        <v>2023</v>
      </c>
      <c r="R368" s="21" t="s">
        <v>91</v>
      </c>
      <c r="S368" s="21">
        <v>2023</v>
      </c>
      <c r="T368" s="27" t="s">
        <v>93</v>
      </c>
      <c r="U368" s="28" t="s">
        <v>767</v>
      </c>
      <c r="V368" s="21">
        <v>2023</v>
      </c>
      <c r="W368" s="27" t="s">
        <v>124</v>
      </c>
      <c r="X368" s="21">
        <v>2023</v>
      </c>
      <c r="Y368" s="27" t="s">
        <v>130</v>
      </c>
      <c r="Z368" s="21">
        <v>2023</v>
      </c>
      <c r="AA368" s="27" t="s">
        <v>130</v>
      </c>
      <c r="AB368" s="28" t="s">
        <v>70</v>
      </c>
      <c r="AC368" s="27" t="s">
        <v>130</v>
      </c>
      <c r="AD368" s="28" t="s">
        <v>1462</v>
      </c>
      <c r="AE368" s="21" t="s">
        <v>171</v>
      </c>
      <c r="AF368" s="29">
        <v>1</v>
      </c>
      <c r="AG368" s="29">
        <v>200611</v>
      </c>
      <c r="AH368" s="29" t="s">
        <v>62</v>
      </c>
      <c r="AI368" s="29">
        <v>1</v>
      </c>
      <c r="AJ368" s="29">
        <v>0</v>
      </c>
      <c r="AK368" s="21" t="s">
        <v>1463</v>
      </c>
      <c r="AL368" s="27" t="s">
        <v>173</v>
      </c>
      <c r="AM368" s="21" t="s">
        <v>63</v>
      </c>
      <c r="AN368" s="21" t="s">
        <v>64</v>
      </c>
      <c r="AO368" s="27"/>
    </row>
    <row r="369" spans="1:41" s="19" customFormat="1" ht="89.25" x14ac:dyDescent="0.2">
      <c r="A369" s="21" t="s">
        <v>1464</v>
      </c>
      <c r="B369" s="21"/>
      <c r="C369" s="21" t="s">
        <v>1465</v>
      </c>
      <c r="D369" s="21" t="s">
        <v>1224</v>
      </c>
      <c r="E369" s="21">
        <v>642</v>
      </c>
      <c r="F369" s="22" t="s">
        <v>51</v>
      </c>
      <c r="G369" s="21">
        <v>1</v>
      </c>
      <c r="H369" s="21">
        <v>2</v>
      </c>
      <c r="I369" s="13" t="s">
        <v>1466</v>
      </c>
      <c r="J369" s="21" t="s">
        <v>54</v>
      </c>
      <c r="K369" s="21"/>
      <c r="L369" s="23">
        <v>35000000000</v>
      </c>
      <c r="M369" s="21" t="s">
        <v>157</v>
      </c>
      <c r="N369" s="24">
        <v>2610</v>
      </c>
      <c r="O369" s="25">
        <v>2610</v>
      </c>
      <c r="P369" s="26">
        <f t="shared" si="40"/>
        <v>2610000</v>
      </c>
      <c r="Q369" s="21">
        <v>2023</v>
      </c>
      <c r="R369" s="21" t="s">
        <v>107</v>
      </c>
      <c r="S369" s="21">
        <v>2023</v>
      </c>
      <c r="T369" s="27" t="s">
        <v>115</v>
      </c>
      <c r="U369" s="28" t="s">
        <v>299</v>
      </c>
      <c r="V369" s="21">
        <v>2023</v>
      </c>
      <c r="W369" s="27" t="s">
        <v>91</v>
      </c>
      <c r="X369" s="21">
        <v>2023</v>
      </c>
      <c r="Y369" s="27" t="s">
        <v>91</v>
      </c>
      <c r="Z369" s="21">
        <v>2023</v>
      </c>
      <c r="AA369" s="27" t="s">
        <v>91</v>
      </c>
      <c r="AB369" s="28">
        <v>2024</v>
      </c>
      <c r="AC369" s="27" t="s">
        <v>91</v>
      </c>
      <c r="AD369" s="28" t="s">
        <v>225</v>
      </c>
      <c r="AE369" s="21" t="s">
        <v>171</v>
      </c>
      <c r="AF369" s="29">
        <v>1</v>
      </c>
      <c r="AG369" s="29">
        <v>200611</v>
      </c>
      <c r="AH369" s="29" t="s">
        <v>62</v>
      </c>
      <c r="AI369" s="29">
        <v>1</v>
      </c>
      <c r="AJ369" s="29">
        <v>0</v>
      </c>
      <c r="AK369" s="21" t="s">
        <v>1467</v>
      </c>
      <c r="AL369" s="27" t="s">
        <v>173</v>
      </c>
      <c r="AM369" s="21" t="s">
        <v>63</v>
      </c>
      <c r="AN369" s="21" t="s">
        <v>64</v>
      </c>
      <c r="AO369" s="27"/>
    </row>
    <row r="370" spans="1:41" s="19" customFormat="1" ht="89.25" x14ac:dyDescent="0.2">
      <c r="A370" s="21" t="s">
        <v>1468</v>
      </c>
      <c r="B370" s="21"/>
      <c r="C370" s="21" t="s">
        <v>1469</v>
      </c>
      <c r="D370" s="21" t="s">
        <v>1470</v>
      </c>
      <c r="E370" s="21">
        <v>642</v>
      </c>
      <c r="F370" s="22" t="s">
        <v>51</v>
      </c>
      <c r="G370" s="21">
        <v>1</v>
      </c>
      <c r="H370" s="21">
        <v>2</v>
      </c>
      <c r="I370" s="13" t="s">
        <v>1471</v>
      </c>
      <c r="J370" s="21" t="s">
        <v>54</v>
      </c>
      <c r="K370" s="21"/>
      <c r="L370" s="23">
        <v>35000000000</v>
      </c>
      <c r="M370" s="21" t="s">
        <v>157</v>
      </c>
      <c r="N370" s="24">
        <v>695</v>
      </c>
      <c r="O370" s="25">
        <v>695</v>
      </c>
      <c r="P370" s="26">
        <f t="shared" si="40"/>
        <v>695000</v>
      </c>
      <c r="Q370" s="21">
        <v>2023</v>
      </c>
      <c r="R370" s="21" t="s">
        <v>105</v>
      </c>
      <c r="S370" s="21">
        <v>2023</v>
      </c>
      <c r="T370" s="27" t="s">
        <v>107</v>
      </c>
      <c r="U370" s="28" t="s">
        <v>114</v>
      </c>
      <c r="V370" s="21">
        <v>2023</v>
      </c>
      <c r="W370" s="27" t="s">
        <v>107</v>
      </c>
      <c r="X370" s="21">
        <v>2023</v>
      </c>
      <c r="Y370" s="27" t="s">
        <v>115</v>
      </c>
      <c r="Z370" s="21">
        <v>2023</v>
      </c>
      <c r="AA370" s="27" t="s">
        <v>115</v>
      </c>
      <c r="AB370" s="28">
        <v>2024</v>
      </c>
      <c r="AC370" s="27" t="s">
        <v>115</v>
      </c>
      <c r="AD370" s="28" t="s">
        <v>589</v>
      </c>
      <c r="AE370" s="21" t="s">
        <v>171</v>
      </c>
      <c r="AF370" s="29">
        <v>1</v>
      </c>
      <c r="AG370" s="29">
        <v>200611</v>
      </c>
      <c r="AH370" s="29" t="s">
        <v>62</v>
      </c>
      <c r="AI370" s="29">
        <v>1</v>
      </c>
      <c r="AJ370" s="29">
        <v>0</v>
      </c>
      <c r="AK370" s="21" t="s">
        <v>1472</v>
      </c>
      <c r="AL370" s="27" t="s">
        <v>173</v>
      </c>
      <c r="AM370" s="21" t="s">
        <v>63</v>
      </c>
      <c r="AN370" s="21" t="s">
        <v>64</v>
      </c>
      <c r="AO370" s="27"/>
    </row>
    <row r="371" spans="1:41" s="19" customFormat="1" ht="89.25" x14ac:dyDescent="0.2">
      <c r="A371" s="21" t="s">
        <v>1473</v>
      </c>
      <c r="B371" s="21"/>
      <c r="C371" s="21" t="s">
        <v>519</v>
      </c>
      <c r="D371" s="21" t="s">
        <v>520</v>
      </c>
      <c r="E371" s="21">
        <v>642</v>
      </c>
      <c r="F371" s="22" t="s">
        <v>51</v>
      </c>
      <c r="G371" s="21">
        <v>1</v>
      </c>
      <c r="H371" s="21">
        <v>3</v>
      </c>
      <c r="I371" s="13" t="s">
        <v>1474</v>
      </c>
      <c r="J371" s="21" t="s">
        <v>54</v>
      </c>
      <c r="K371" s="21"/>
      <c r="L371" s="23" t="s">
        <v>689</v>
      </c>
      <c r="M371" s="21" t="s">
        <v>157</v>
      </c>
      <c r="N371" s="24">
        <v>372.9</v>
      </c>
      <c r="O371" s="25">
        <v>372.9</v>
      </c>
      <c r="P371" s="26">
        <f t="shared" si="40"/>
        <v>372900</v>
      </c>
      <c r="Q371" s="21">
        <v>2023</v>
      </c>
      <c r="R371" s="21" t="s">
        <v>115</v>
      </c>
      <c r="S371" s="21">
        <v>2023</v>
      </c>
      <c r="T371" s="27" t="s">
        <v>91</v>
      </c>
      <c r="U371" s="28" t="s">
        <v>92</v>
      </c>
      <c r="V371" s="21">
        <v>2023</v>
      </c>
      <c r="W371" s="27" t="s">
        <v>93</v>
      </c>
      <c r="X371" s="21">
        <v>2023</v>
      </c>
      <c r="Y371" s="27" t="s">
        <v>93</v>
      </c>
      <c r="Z371" s="21">
        <v>2023</v>
      </c>
      <c r="AA371" s="27" t="s">
        <v>93</v>
      </c>
      <c r="AB371" s="28">
        <v>2024</v>
      </c>
      <c r="AC371" s="27" t="s">
        <v>93</v>
      </c>
      <c r="AD371" s="28" t="s">
        <v>94</v>
      </c>
      <c r="AE371" s="21" t="s">
        <v>171</v>
      </c>
      <c r="AF371" s="29">
        <v>1</v>
      </c>
      <c r="AG371" s="29">
        <v>348277</v>
      </c>
      <c r="AH371" s="29" t="s">
        <v>62</v>
      </c>
      <c r="AI371" s="29">
        <v>0</v>
      </c>
      <c r="AJ371" s="29">
        <v>0</v>
      </c>
      <c r="AK371" s="21" t="s">
        <v>1475</v>
      </c>
      <c r="AL371" s="27" t="s">
        <v>173</v>
      </c>
      <c r="AM371" s="21" t="s">
        <v>63</v>
      </c>
      <c r="AN371" s="21" t="s">
        <v>64</v>
      </c>
      <c r="AO371" s="27" t="s">
        <v>80</v>
      </c>
    </row>
    <row r="372" spans="1:41" s="19" customFormat="1" ht="89.25" x14ac:dyDescent="0.2">
      <c r="A372" s="21" t="s">
        <v>1476</v>
      </c>
      <c r="B372" s="21"/>
      <c r="C372" s="21" t="s">
        <v>609</v>
      </c>
      <c r="D372" s="21" t="s">
        <v>1477</v>
      </c>
      <c r="E372" s="21">
        <v>642</v>
      </c>
      <c r="F372" s="22" t="s">
        <v>51</v>
      </c>
      <c r="G372" s="21">
        <v>1</v>
      </c>
      <c r="H372" s="21">
        <v>3</v>
      </c>
      <c r="I372" s="13" t="s">
        <v>1478</v>
      </c>
      <c r="J372" s="21" t="s">
        <v>54</v>
      </c>
      <c r="K372" s="21"/>
      <c r="L372" s="23">
        <v>35000000000</v>
      </c>
      <c r="M372" s="21" t="s">
        <v>157</v>
      </c>
      <c r="N372" s="24">
        <v>95</v>
      </c>
      <c r="O372" s="25">
        <v>95</v>
      </c>
      <c r="P372" s="26">
        <f t="shared" si="40"/>
        <v>95000</v>
      </c>
      <c r="Q372" s="21">
        <v>2023</v>
      </c>
      <c r="R372" s="21" t="s">
        <v>91</v>
      </c>
      <c r="S372" s="21">
        <v>2023</v>
      </c>
      <c r="T372" s="27" t="s">
        <v>93</v>
      </c>
      <c r="U372" s="28" t="s">
        <v>123</v>
      </c>
      <c r="V372" s="21">
        <v>2023</v>
      </c>
      <c r="W372" s="27" t="s">
        <v>93</v>
      </c>
      <c r="X372" s="21">
        <v>2023</v>
      </c>
      <c r="Y372" s="27" t="s">
        <v>93</v>
      </c>
      <c r="Z372" s="21">
        <v>2023</v>
      </c>
      <c r="AA372" s="27" t="s">
        <v>124</v>
      </c>
      <c r="AB372" s="28">
        <v>2023</v>
      </c>
      <c r="AC372" s="27" t="s">
        <v>78</v>
      </c>
      <c r="AD372" s="28" t="s">
        <v>79</v>
      </c>
      <c r="AE372" s="21" t="s">
        <v>61</v>
      </c>
      <c r="AF372" s="29">
        <v>0</v>
      </c>
      <c r="AG372" s="29">
        <v>348346</v>
      </c>
      <c r="AH372" s="29" t="s">
        <v>62</v>
      </c>
      <c r="AI372" s="29">
        <v>1</v>
      </c>
      <c r="AJ372" s="29">
        <v>0</v>
      </c>
      <c r="AK372" s="21"/>
      <c r="AL372" s="27"/>
      <c r="AM372" s="21" t="s">
        <v>63</v>
      </c>
      <c r="AN372" s="21" t="s">
        <v>64</v>
      </c>
      <c r="AO372" s="27"/>
    </row>
    <row r="373" spans="1:41" s="19" customFormat="1" ht="89.25" x14ac:dyDescent="0.2">
      <c r="A373" s="21" t="s">
        <v>1479</v>
      </c>
      <c r="B373" s="21"/>
      <c r="C373" s="21" t="s">
        <v>292</v>
      </c>
      <c r="D373" s="21" t="s">
        <v>1480</v>
      </c>
      <c r="E373" s="21">
        <v>796</v>
      </c>
      <c r="F373" s="22" t="s">
        <v>194</v>
      </c>
      <c r="G373" s="21">
        <v>54</v>
      </c>
      <c r="H373" s="21" t="s">
        <v>52</v>
      </c>
      <c r="I373" s="13" t="s">
        <v>1481</v>
      </c>
      <c r="J373" s="21" t="s">
        <v>54</v>
      </c>
      <c r="K373" s="21"/>
      <c r="L373" s="23" t="s">
        <v>1079</v>
      </c>
      <c r="M373" s="21" t="s">
        <v>1080</v>
      </c>
      <c r="N373" s="24">
        <v>327.60000000000002</v>
      </c>
      <c r="O373" s="25">
        <v>327.60000000000002</v>
      </c>
      <c r="P373" s="26">
        <f t="shared" si="40"/>
        <v>327600</v>
      </c>
      <c r="Q373" s="21">
        <v>2023</v>
      </c>
      <c r="R373" s="21" t="s">
        <v>105</v>
      </c>
      <c r="S373" s="21">
        <v>2023</v>
      </c>
      <c r="T373" s="27" t="s">
        <v>107</v>
      </c>
      <c r="U373" s="28" t="s">
        <v>114</v>
      </c>
      <c r="V373" s="21">
        <v>2023</v>
      </c>
      <c r="W373" s="27" t="s">
        <v>107</v>
      </c>
      <c r="X373" s="21">
        <v>2023</v>
      </c>
      <c r="Y373" s="27" t="s">
        <v>115</v>
      </c>
      <c r="Z373" s="21">
        <v>2023</v>
      </c>
      <c r="AA373" s="27" t="s">
        <v>115</v>
      </c>
      <c r="AB373" s="28">
        <v>2023</v>
      </c>
      <c r="AC373" s="27" t="s">
        <v>124</v>
      </c>
      <c r="AD373" s="28" t="s">
        <v>129</v>
      </c>
      <c r="AE373" s="21" t="s">
        <v>171</v>
      </c>
      <c r="AF373" s="29">
        <v>1</v>
      </c>
      <c r="AG373" s="29">
        <v>348277</v>
      </c>
      <c r="AH373" s="29" t="s">
        <v>62</v>
      </c>
      <c r="AI373" s="29">
        <v>0</v>
      </c>
      <c r="AJ373" s="29">
        <v>0</v>
      </c>
      <c r="AK373" s="21"/>
      <c r="AL373" s="27" t="s">
        <v>173</v>
      </c>
      <c r="AM373" s="21" t="s">
        <v>63</v>
      </c>
      <c r="AN373" s="21" t="s">
        <v>64</v>
      </c>
      <c r="AO373" s="27"/>
    </row>
    <row r="374" spans="1:41" s="19" customFormat="1" ht="89.25" x14ac:dyDescent="0.2">
      <c r="A374" s="21" t="s">
        <v>1482</v>
      </c>
      <c r="B374" s="21"/>
      <c r="C374" s="21" t="s">
        <v>314</v>
      </c>
      <c r="D374" s="21" t="s">
        <v>1483</v>
      </c>
      <c r="E374" s="21">
        <v>796</v>
      </c>
      <c r="F374" s="22" t="s">
        <v>194</v>
      </c>
      <c r="G374" s="21">
        <v>10</v>
      </c>
      <c r="H374" s="21" t="s">
        <v>52</v>
      </c>
      <c r="I374" s="13" t="s">
        <v>1484</v>
      </c>
      <c r="J374" s="21" t="s">
        <v>54</v>
      </c>
      <c r="K374" s="21"/>
      <c r="L374" s="23" t="s">
        <v>1079</v>
      </c>
      <c r="M374" s="21" t="s">
        <v>1080</v>
      </c>
      <c r="N374" s="24">
        <v>267</v>
      </c>
      <c r="O374" s="25">
        <v>267</v>
      </c>
      <c r="P374" s="26">
        <f t="shared" si="40"/>
        <v>267000</v>
      </c>
      <c r="Q374" s="21">
        <v>2023</v>
      </c>
      <c r="R374" s="21" t="s">
        <v>115</v>
      </c>
      <c r="S374" s="21">
        <v>2023</v>
      </c>
      <c r="T374" s="27" t="s">
        <v>91</v>
      </c>
      <c r="U374" s="28" t="s">
        <v>751</v>
      </c>
      <c r="V374" s="21">
        <v>2023</v>
      </c>
      <c r="W374" s="27" t="s">
        <v>93</v>
      </c>
      <c r="X374" s="21">
        <v>2023</v>
      </c>
      <c r="Y374" s="27" t="s">
        <v>124</v>
      </c>
      <c r="Z374" s="21">
        <v>2023</v>
      </c>
      <c r="AA374" s="27" t="s">
        <v>124</v>
      </c>
      <c r="AB374" s="28">
        <v>2023</v>
      </c>
      <c r="AC374" s="27" t="s">
        <v>68</v>
      </c>
      <c r="AD374" s="28" t="s">
        <v>1067</v>
      </c>
      <c r="AE374" s="21" t="s">
        <v>171</v>
      </c>
      <c r="AF374" s="29">
        <v>1</v>
      </c>
      <c r="AG374" s="29">
        <v>200611</v>
      </c>
      <c r="AH374" s="29" t="s">
        <v>62</v>
      </c>
      <c r="AI374" s="29">
        <v>1</v>
      </c>
      <c r="AJ374" s="29">
        <v>0</v>
      </c>
      <c r="AK374" s="21"/>
      <c r="AL374" s="27" t="s">
        <v>173</v>
      </c>
      <c r="AM374" s="21" t="s">
        <v>63</v>
      </c>
      <c r="AN374" s="21" t="s">
        <v>64</v>
      </c>
      <c r="AO374" s="27"/>
    </row>
    <row r="375" spans="1:41" s="19" customFormat="1" ht="89.25" x14ac:dyDescent="0.2">
      <c r="A375" s="21" t="s">
        <v>1485</v>
      </c>
      <c r="B375" s="21"/>
      <c r="C375" s="21" t="s">
        <v>1486</v>
      </c>
      <c r="D375" s="21" t="s">
        <v>1486</v>
      </c>
      <c r="E375" s="21">
        <v>876</v>
      </c>
      <c r="F375" s="22" t="s">
        <v>745</v>
      </c>
      <c r="G375" s="21">
        <v>1</v>
      </c>
      <c r="H375" s="21" t="s">
        <v>52</v>
      </c>
      <c r="I375" s="13" t="s">
        <v>1487</v>
      </c>
      <c r="J375" s="21" t="s">
        <v>54</v>
      </c>
      <c r="K375" s="21"/>
      <c r="L375" s="23" t="s">
        <v>1079</v>
      </c>
      <c r="M375" s="21" t="s">
        <v>1080</v>
      </c>
      <c r="N375" s="24">
        <v>170.9</v>
      </c>
      <c r="O375" s="25">
        <v>170.9</v>
      </c>
      <c r="P375" s="26">
        <f t="shared" ref="P375:P433" si="44">N375*1000</f>
        <v>170900</v>
      </c>
      <c r="Q375" s="21">
        <v>2023</v>
      </c>
      <c r="R375" s="21" t="s">
        <v>105</v>
      </c>
      <c r="S375" s="21">
        <v>2023</v>
      </c>
      <c r="T375" s="27" t="s">
        <v>107</v>
      </c>
      <c r="U375" s="28" t="s">
        <v>114</v>
      </c>
      <c r="V375" s="21">
        <v>2023</v>
      </c>
      <c r="W375" s="27" t="s">
        <v>107</v>
      </c>
      <c r="X375" s="21">
        <v>2023</v>
      </c>
      <c r="Y375" s="27" t="s">
        <v>115</v>
      </c>
      <c r="Z375" s="21">
        <v>2023</v>
      </c>
      <c r="AA375" s="27" t="s">
        <v>115</v>
      </c>
      <c r="AB375" s="28">
        <v>2023</v>
      </c>
      <c r="AC375" s="27" t="s">
        <v>124</v>
      </c>
      <c r="AD375" s="28" t="s">
        <v>129</v>
      </c>
      <c r="AE375" s="21" t="s">
        <v>171</v>
      </c>
      <c r="AF375" s="29">
        <v>1</v>
      </c>
      <c r="AG375" s="29">
        <v>348277</v>
      </c>
      <c r="AH375" s="29" t="s">
        <v>62</v>
      </c>
      <c r="AI375" s="29">
        <v>0</v>
      </c>
      <c r="AJ375" s="29">
        <v>0</v>
      </c>
      <c r="AK375" s="21"/>
      <c r="AL375" s="27" t="s">
        <v>173</v>
      </c>
      <c r="AM375" s="21" t="s">
        <v>63</v>
      </c>
      <c r="AN375" s="21" t="s">
        <v>64</v>
      </c>
      <c r="AO375" s="27"/>
    </row>
    <row r="376" spans="1:41" s="19" customFormat="1" ht="89.25" x14ac:dyDescent="0.2">
      <c r="A376" s="21" t="s">
        <v>1488</v>
      </c>
      <c r="B376" s="21"/>
      <c r="C376" s="21" t="s">
        <v>1411</v>
      </c>
      <c r="D376" s="21" t="s">
        <v>1489</v>
      </c>
      <c r="E376" s="21">
        <v>796</v>
      </c>
      <c r="F376" s="22" t="s">
        <v>194</v>
      </c>
      <c r="G376" s="21">
        <v>3</v>
      </c>
      <c r="H376" s="21" t="s">
        <v>52</v>
      </c>
      <c r="I376" s="13" t="s">
        <v>1490</v>
      </c>
      <c r="J376" s="21" t="s">
        <v>54</v>
      </c>
      <c r="K376" s="21"/>
      <c r="L376" s="23" t="s">
        <v>1079</v>
      </c>
      <c r="M376" s="21" t="s">
        <v>1080</v>
      </c>
      <c r="N376" s="24">
        <v>297.39999999999998</v>
      </c>
      <c r="O376" s="25">
        <v>297.39999999999998</v>
      </c>
      <c r="P376" s="26">
        <f t="shared" si="44"/>
        <v>297400</v>
      </c>
      <c r="Q376" s="21">
        <v>2023</v>
      </c>
      <c r="R376" s="21" t="s">
        <v>105</v>
      </c>
      <c r="S376" s="21">
        <v>2023</v>
      </c>
      <c r="T376" s="27" t="s">
        <v>107</v>
      </c>
      <c r="U376" s="28" t="s">
        <v>114</v>
      </c>
      <c r="V376" s="21">
        <v>2023</v>
      </c>
      <c r="W376" s="27" t="s">
        <v>115</v>
      </c>
      <c r="X376" s="21">
        <v>2023</v>
      </c>
      <c r="Y376" s="27" t="s">
        <v>91</v>
      </c>
      <c r="Z376" s="21">
        <v>2023</v>
      </c>
      <c r="AA376" s="27" t="s">
        <v>91</v>
      </c>
      <c r="AB376" s="28">
        <v>2023</v>
      </c>
      <c r="AC376" s="27" t="s">
        <v>130</v>
      </c>
      <c r="AD376" s="28" t="s">
        <v>158</v>
      </c>
      <c r="AE376" s="21" t="s">
        <v>171</v>
      </c>
      <c r="AF376" s="29">
        <v>1</v>
      </c>
      <c r="AG376" s="29">
        <v>348277</v>
      </c>
      <c r="AH376" s="29" t="s">
        <v>62</v>
      </c>
      <c r="AI376" s="29">
        <v>0</v>
      </c>
      <c r="AJ376" s="29">
        <v>0</v>
      </c>
      <c r="AK376" s="21"/>
      <c r="AL376" s="27" t="s">
        <v>173</v>
      </c>
      <c r="AM376" s="21" t="s">
        <v>63</v>
      </c>
      <c r="AN376" s="21" t="s">
        <v>64</v>
      </c>
      <c r="AO376" s="27"/>
    </row>
    <row r="377" spans="1:41" s="19" customFormat="1" ht="89.25" x14ac:dyDescent="0.2">
      <c r="A377" s="21" t="s">
        <v>1491</v>
      </c>
      <c r="B377" s="21"/>
      <c r="C377" s="21" t="s">
        <v>193</v>
      </c>
      <c r="D377" s="21" t="s">
        <v>618</v>
      </c>
      <c r="E377" s="21">
        <v>642</v>
      </c>
      <c r="F377" s="22" t="s">
        <v>51</v>
      </c>
      <c r="G377" s="21">
        <v>1</v>
      </c>
      <c r="H377" s="21">
        <v>3</v>
      </c>
      <c r="I377" s="13" t="s">
        <v>1492</v>
      </c>
      <c r="J377" s="21" t="s">
        <v>54</v>
      </c>
      <c r="K377" s="21"/>
      <c r="L377" s="23" t="s">
        <v>689</v>
      </c>
      <c r="M377" s="21" t="s">
        <v>157</v>
      </c>
      <c r="N377" s="24">
        <v>176.8</v>
      </c>
      <c r="O377" s="25">
        <v>176.8</v>
      </c>
      <c r="P377" s="26">
        <f t="shared" si="44"/>
        <v>176800</v>
      </c>
      <c r="Q377" s="21">
        <v>2023</v>
      </c>
      <c r="R377" s="21" t="s">
        <v>105</v>
      </c>
      <c r="S377" s="21">
        <v>2023</v>
      </c>
      <c r="T377" s="27" t="s">
        <v>107</v>
      </c>
      <c r="U377" s="28" t="s">
        <v>114</v>
      </c>
      <c r="V377" s="21">
        <v>2023</v>
      </c>
      <c r="W377" s="27" t="s">
        <v>107</v>
      </c>
      <c r="X377" s="21">
        <v>2023</v>
      </c>
      <c r="Y377" s="27" t="s">
        <v>588</v>
      </c>
      <c r="Z377" s="21">
        <v>2023</v>
      </c>
      <c r="AA377" s="27" t="s">
        <v>91</v>
      </c>
      <c r="AB377" s="28">
        <v>2024</v>
      </c>
      <c r="AC377" s="27" t="s">
        <v>91</v>
      </c>
      <c r="AD377" s="28" t="s">
        <v>225</v>
      </c>
      <c r="AE377" s="21" t="s">
        <v>171</v>
      </c>
      <c r="AF377" s="29">
        <v>1</v>
      </c>
      <c r="AG377" s="29">
        <v>348277</v>
      </c>
      <c r="AH377" s="29" t="s">
        <v>62</v>
      </c>
      <c r="AI377" s="29">
        <v>0</v>
      </c>
      <c r="AJ377" s="29">
        <v>22</v>
      </c>
      <c r="AK377" s="21" t="s">
        <v>1493</v>
      </c>
      <c r="AL377" s="27" t="s">
        <v>173</v>
      </c>
      <c r="AM377" s="21" t="s">
        <v>63</v>
      </c>
      <c r="AN377" s="21" t="s">
        <v>64</v>
      </c>
      <c r="AO377" s="27"/>
    </row>
    <row r="378" spans="1:41" s="19" customFormat="1" ht="89.25" x14ac:dyDescent="0.2">
      <c r="A378" s="21" t="s">
        <v>1494</v>
      </c>
      <c r="B378" s="21"/>
      <c r="C378" s="21" t="s">
        <v>193</v>
      </c>
      <c r="D378" s="21" t="s">
        <v>618</v>
      </c>
      <c r="E378" s="21">
        <v>642</v>
      </c>
      <c r="F378" s="22" t="s">
        <v>51</v>
      </c>
      <c r="G378" s="21">
        <v>1</v>
      </c>
      <c r="H378" s="21">
        <v>3</v>
      </c>
      <c r="I378" s="13" t="s">
        <v>1495</v>
      </c>
      <c r="J378" s="21" t="s">
        <v>54</v>
      </c>
      <c r="K378" s="21"/>
      <c r="L378" s="23" t="s">
        <v>689</v>
      </c>
      <c r="M378" s="21" t="s">
        <v>157</v>
      </c>
      <c r="N378" s="24">
        <v>16.899999999999999</v>
      </c>
      <c r="O378" s="25">
        <v>16.899999999999999</v>
      </c>
      <c r="P378" s="26">
        <f t="shared" si="44"/>
        <v>16900</v>
      </c>
      <c r="Q378" s="21">
        <v>2023</v>
      </c>
      <c r="R378" s="21" t="s">
        <v>105</v>
      </c>
      <c r="S378" s="21">
        <v>2023</v>
      </c>
      <c r="T378" s="27" t="s">
        <v>107</v>
      </c>
      <c r="U378" s="28" t="s">
        <v>114</v>
      </c>
      <c r="V378" s="21">
        <v>2023</v>
      </c>
      <c r="W378" s="27" t="s">
        <v>107</v>
      </c>
      <c r="X378" s="21">
        <v>2023</v>
      </c>
      <c r="Y378" s="27" t="s">
        <v>588</v>
      </c>
      <c r="Z378" s="21">
        <v>2023</v>
      </c>
      <c r="AA378" s="27" t="s">
        <v>91</v>
      </c>
      <c r="AB378" s="28">
        <v>2024</v>
      </c>
      <c r="AC378" s="27" t="s">
        <v>91</v>
      </c>
      <c r="AD378" s="28" t="s">
        <v>225</v>
      </c>
      <c r="AE378" s="21" t="s">
        <v>164</v>
      </c>
      <c r="AF378" s="44">
        <v>0</v>
      </c>
      <c r="AG378" s="29">
        <v>376086</v>
      </c>
      <c r="AH378" s="29" t="s">
        <v>62</v>
      </c>
      <c r="AI378" s="29">
        <v>0</v>
      </c>
      <c r="AJ378" s="29">
        <v>22</v>
      </c>
      <c r="AK378" s="21" t="s">
        <v>1496</v>
      </c>
      <c r="AL378" s="27"/>
      <c r="AM378" s="21" t="s">
        <v>63</v>
      </c>
      <c r="AN378" s="21" t="s">
        <v>64</v>
      </c>
      <c r="AO378" s="27" t="s">
        <v>80</v>
      </c>
    </row>
    <row r="379" spans="1:41" s="19" customFormat="1" ht="89.25" x14ac:dyDescent="0.2">
      <c r="A379" s="21" t="s">
        <v>1497</v>
      </c>
      <c r="B379" s="21"/>
      <c r="C379" s="21" t="s">
        <v>1465</v>
      </c>
      <c r="D379" s="21" t="s">
        <v>1498</v>
      </c>
      <c r="E379" s="21">
        <v>642</v>
      </c>
      <c r="F379" s="22" t="s">
        <v>51</v>
      </c>
      <c r="G379" s="21">
        <v>1</v>
      </c>
      <c r="H379" s="21">
        <v>2</v>
      </c>
      <c r="I379" s="13" t="s">
        <v>1499</v>
      </c>
      <c r="J379" s="21" t="s">
        <v>54</v>
      </c>
      <c r="K379" s="21"/>
      <c r="L379" s="23" t="s">
        <v>689</v>
      </c>
      <c r="M379" s="21" t="s">
        <v>157</v>
      </c>
      <c r="N379" s="24">
        <v>1074.5</v>
      </c>
      <c r="O379" s="25">
        <v>1074.5</v>
      </c>
      <c r="P379" s="26">
        <f t="shared" si="44"/>
        <v>1074500</v>
      </c>
      <c r="Q379" s="21">
        <v>2023</v>
      </c>
      <c r="R379" s="21" t="s">
        <v>107</v>
      </c>
      <c r="S379" s="21">
        <v>2023</v>
      </c>
      <c r="T379" s="27" t="s">
        <v>115</v>
      </c>
      <c r="U379" s="28" t="s">
        <v>299</v>
      </c>
      <c r="V379" s="21">
        <v>2023</v>
      </c>
      <c r="W379" s="27" t="s">
        <v>91</v>
      </c>
      <c r="X379" s="21">
        <v>2023</v>
      </c>
      <c r="Y379" s="27" t="s">
        <v>91</v>
      </c>
      <c r="Z379" s="21">
        <v>2023</v>
      </c>
      <c r="AA379" s="27" t="s">
        <v>91</v>
      </c>
      <c r="AB379" s="28">
        <v>2024</v>
      </c>
      <c r="AC379" s="27" t="s">
        <v>91</v>
      </c>
      <c r="AD379" s="28" t="s">
        <v>225</v>
      </c>
      <c r="AE379" s="21" t="s">
        <v>171</v>
      </c>
      <c r="AF379" s="21">
        <v>1</v>
      </c>
      <c r="AG379" s="29">
        <v>348277</v>
      </c>
      <c r="AH379" s="29" t="s">
        <v>62</v>
      </c>
      <c r="AI379" s="29">
        <v>0</v>
      </c>
      <c r="AJ379" s="29">
        <v>0</v>
      </c>
      <c r="AK379" s="21" t="s">
        <v>1500</v>
      </c>
      <c r="AL379" s="27" t="s">
        <v>173</v>
      </c>
      <c r="AM379" s="21" t="s">
        <v>63</v>
      </c>
      <c r="AN379" s="21" t="s">
        <v>64</v>
      </c>
      <c r="AO379" s="27"/>
    </row>
    <row r="380" spans="1:41" s="19" customFormat="1" ht="105.75" customHeight="1" x14ac:dyDescent="0.2">
      <c r="A380" s="21" t="s">
        <v>1501</v>
      </c>
      <c r="B380" s="21"/>
      <c r="C380" s="21" t="s">
        <v>185</v>
      </c>
      <c r="D380" s="21" t="s">
        <v>83</v>
      </c>
      <c r="E380" s="21">
        <v>642</v>
      </c>
      <c r="F380" s="22" t="s">
        <v>51</v>
      </c>
      <c r="G380" s="21" t="s">
        <v>52</v>
      </c>
      <c r="H380" s="21">
        <v>3</v>
      </c>
      <c r="I380" s="13" t="s">
        <v>1502</v>
      </c>
      <c r="J380" s="21" t="s">
        <v>54</v>
      </c>
      <c r="K380" s="21"/>
      <c r="L380" s="23">
        <v>45000000000</v>
      </c>
      <c r="M380" s="21" t="s">
        <v>85</v>
      </c>
      <c r="N380" s="24">
        <v>207</v>
      </c>
      <c r="O380" s="25">
        <v>164</v>
      </c>
      <c r="P380" s="26">
        <f t="shared" si="44"/>
        <v>207000</v>
      </c>
      <c r="Q380" s="21">
        <v>2023</v>
      </c>
      <c r="R380" s="21" t="s">
        <v>56</v>
      </c>
      <c r="S380" s="21">
        <v>2023</v>
      </c>
      <c r="T380" s="27" t="s">
        <v>105</v>
      </c>
      <c r="U380" s="28" t="s">
        <v>106</v>
      </c>
      <c r="V380" s="21">
        <v>2023</v>
      </c>
      <c r="W380" s="27" t="s">
        <v>105</v>
      </c>
      <c r="X380" s="21">
        <v>2023</v>
      </c>
      <c r="Y380" s="27" t="s">
        <v>107</v>
      </c>
      <c r="Z380" s="21">
        <v>2023</v>
      </c>
      <c r="AA380" s="27" t="s">
        <v>107</v>
      </c>
      <c r="AB380" s="28" t="s">
        <v>70</v>
      </c>
      <c r="AC380" s="27" t="s">
        <v>78</v>
      </c>
      <c r="AD380" s="28" t="s">
        <v>163</v>
      </c>
      <c r="AE380" s="21" t="s">
        <v>171</v>
      </c>
      <c r="AF380" s="29">
        <v>1</v>
      </c>
      <c r="AG380" s="29">
        <v>200611</v>
      </c>
      <c r="AH380" s="29" t="s">
        <v>62</v>
      </c>
      <c r="AI380" s="29">
        <v>1</v>
      </c>
      <c r="AJ380" s="29">
        <v>0</v>
      </c>
      <c r="AK380" s="21" t="s">
        <v>1503</v>
      </c>
      <c r="AL380" s="27" t="s">
        <v>173</v>
      </c>
      <c r="AM380" s="21" t="s">
        <v>63</v>
      </c>
      <c r="AN380" s="21" t="s">
        <v>64</v>
      </c>
      <c r="AO380" s="27" t="s">
        <v>611</v>
      </c>
    </row>
    <row r="381" spans="1:41" s="19" customFormat="1" ht="104.25" customHeight="1" x14ac:dyDescent="0.2">
      <c r="A381" s="21" t="s">
        <v>1504</v>
      </c>
      <c r="B381" s="21"/>
      <c r="C381" s="21">
        <v>38</v>
      </c>
      <c r="D381" s="21" t="s">
        <v>1505</v>
      </c>
      <c r="E381" s="21">
        <v>642</v>
      </c>
      <c r="F381" s="22" t="s">
        <v>51</v>
      </c>
      <c r="G381" s="21" t="s">
        <v>52</v>
      </c>
      <c r="H381" s="21">
        <v>3</v>
      </c>
      <c r="I381" s="13" t="s">
        <v>1506</v>
      </c>
      <c r="J381" s="21" t="s">
        <v>54</v>
      </c>
      <c r="K381" s="21"/>
      <c r="L381" s="23">
        <v>64000000000</v>
      </c>
      <c r="M381" s="21" t="s">
        <v>286</v>
      </c>
      <c r="N381" s="24">
        <v>1696</v>
      </c>
      <c r="O381" s="25">
        <v>1696</v>
      </c>
      <c r="P381" s="26">
        <f t="shared" si="44"/>
        <v>1696000</v>
      </c>
      <c r="Q381" s="21">
        <v>2023</v>
      </c>
      <c r="R381" s="21" t="s">
        <v>93</v>
      </c>
      <c r="S381" s="21">
        <v>2023</v>
      </c>
      <c r="T381" s="27" t="s">
        <v>124</v>
      </c>
      <c r="U381" s="28" t="s">
        <v>129</v>
      </c>
      <c r="V381" s="21">
        <v>2023</v>
      </c>
      <c r="W381" s="27" t="s">
        <v>124</v>
      </c>
      <c r="X381" s="21">
        <v>2023</v>
      </c>
      <c r="Y381" s="27" t="s">
        <v>130</v>
      </c>
      <c r="Z381" s="21">
        <v>2023</v>
      </c>
      <c r="AA381" s="27" t="s">
        <v>71</v>
      </c>
      <c r="AB381" s="28" t="s">
        <v>70</v>
      </c>
      <c r="AC381" s="27" t="s">
        <v>130</v>
      </c>
      <c r="AD381" s="28" t="s">
        <v>170</v>
      </c>
      <c r="AE381" s="21" t="s">
        <v>61</v>
      </c>
      <c r="AF381" s="29">
        <v>0</v>
      </c>
      <c r="AG381" s="29">
        <v>348346</v>
      </c>
      <c r="AH381" s="29" t="s">
        <v>62</v>
      </c>
      <c r="AI381" s="29">
        <v>1</v>
      </c>
      <c r="AJ381" s="29">
        <v>0</v>
      </c>
      <c r="AK381" s="21" t="s">
        <v>1507</v>
      </c>
      <c r="AL381" s="27"/>
      <c r="AM381" s="21" t="s">
        <v>63</v>
      </c>
      <c r="AN381" s="21" t="s">
        <v>64</v>
      </c>
      <c r="AO381" s="27"/>
    </row>
    <row r="382" spans="1:41" s="19" customFormat="1" ht="77.650000000000006" customHeight="1" x14ac:dyDescent="0.2">
      <c r="A382" s="21" t="s">
        <v>1508</v>
      </c>
      <c r="B382" s="21"/>
      <c r="C382" s="21" t="s">
        <v>1509</v>
      </c>
      <c r="D382" s="21" t="s">
        <v>1510</v>
      </c>
      <c r="E382" s="21">
        <v>642</v>
      </c>
      <c r="F382" s="22" t="s">
        <v>51</v>
      </c>
      <c r="G382" s="21">
        <v>1</v>
      </c>
      <c r="H382" s="21">
        <v>3</v>
      </c>
      <c r="I382" s="13" t="s">
        <v>1511</v>
      </c>
      <c r="J382" s="21" t="s">
        <v>54</v>
      </c>
      <c r="K382" s="21"/>
      <c r="L382" s="23">
        <v>64000000000</v>
      </c>
      <c r="M382" s="21" t="s">
        <v>286</v>
      </c>
      <c r="N382" s="24">
        <v>284.14999999999998</v>
      </c>
      <c r="O382" s="25">
        <v>284.14999999999998</v>
      </c>
      <c r="P382" s="26">
        <f t="shared" si="44"/>
        <v>284150</v>
      </c>
      <c r="Q382" s="21">
        <v>2023</v>
      </c>
      <c r="R382" s="21" t="s">
        <v>115</v>
      </c>
      <c r="S382" s="21">
        <v>2023</v>
      </c>
      <c r="T382" s="27" t="s">
        <v>91</v>
      </c>
      <c r="U382" s="28" t="s">
        <v>92</v>
      </c>
      <c r="V382" s="21">
        <v>2023</v>
      </c>
      <c r="W382" s="27" t="s">
        <v>91</v>
      </c>
      <c r="X382" s="21">
        <v>2023</v>
      </c>
      <c r="Y382" s="27" t="s">
        <v>93</v>
      </c>
      <c r="Z382" s="21">
        <v>2023</v>
      </c>
      <c r="AA382" s="27" t="s">
        <v>124</v>
      </c>
      <c r="AB382" s="28">
        <v>2024</v>
      </c>
      <c r="AC382" s="27" t="s">
        <v>93</v>
      </c>
      <c r="AD382" s="28" t="s">
        <v>94</v>
      </c>
      <c r="AE382" s="21" t="s">
        <v>171</v>
      </c>
      <c r="AF382" s="29">
        <v>1</v>
      </c>
      <c r="AG382" s="29">
        <v>348277</v>
      </c>
      <c r="AH382" s="29" t="s">
        <v>62</v>
      </c>
      <c r="AI382" s="29">
        <v>0</v>
      </c>
      <c r="AJ382" s="29">
        <v>0</v>
      </c>
      <c r="AK382" s="21" t="s">
        <v>1512</v>
      </c>
      <c r="AL382" s="27" t="s">
        <v>173</v>
      </c>
      <c r="AM382" s="21" t="s">
        <v>63</v>
      </c>
      <c r="AN382" s="21" t="s">
        <v>64</v>
      </c>
      <c r="AO382" s="27"/>
    </row>
    <row r="383" spans="1:41" s="19" customFormat="1" ht="95.25" customHeight="1" x14ac:dyDescent="0.2">
      <c r="A383" s="21" t="s">
        <v>1513</v>
      </c>
      <c r="B383" s="30"/>
      <c r="C383" s="30" t="s">
        <v>1514</v>
      </c>
      <c r="D383" s="30" t="s">
        <v>1515</v>
      </c>
      <c r="E383" s="30">
        <v>642</v>
      </c>
      <c r="F383" s="31" t="s">
        <v>51</v>
      </c>
      <c r="G383" s="30">
        <v>1</v>
      </c>
      <c r="H383" s="30">
        <v>3</v>
      </c>
      <c r="I383" s="38" t="s">
        <v>1516</v>
      </c>
      <c r="J383" s="30" t="s">
        <v>54</v>
      </c>
      <c r="K383" s="30"/>
      <c r="L383" s="45">
        <v>64000000000</v>
      </c>
      <c r="M383" s="30" t="s">
        <v>286</v>
      </c>
      <c r="N383" s="46">
        <v>314.065</v>
      </c>
      <c r="O383" s="47">
        <v>314.065</v>
      </c>
      <c r="P383" s="48">
        <f t="shared" si="44"/>
        <v>314065</v>
      </c>
      <c r="Q383" s="30">
        <v>2023</v>
      </c>
      <c r="R383" s="30" t="s">
        <v>56</v>
      </c>
      <c r="S383" s="30">
        <v>2023</v>
      </c>
      <c r="T383" s="33" t="s">
        <v>105</v>
      </c>
      <c r="U383" s="34" t="s">
        <v>106</v>
      </c>
      <c r="V383" s="30">
        <v>2023</v>
      </c>
      <c r="W383" s="33" t="s">
        <v>105</v>
      </c>
      <c r="X383" s="30">
        <v>2023</v>
      </c>
      <c r="Y383" s="33" t="s">
        <v>107</v>
      </c>
      <c r="Z383" s="30">
        <v>2023</v>
      </c>
      <c r="AA383" s="33" t="s">
        <v>115</v>
      </c>
      <c r="AB383" s="34" t="s">
        <v>70</v>
      </c>
      <c r="AC383" s="33" t="s">
        <v>107</v>
      </c>
      <c r="AD383" s="34" t="s">
        <v>108</v>
      </c>
      <c r="AE383" s="30" t="s">
        <v>61</v>
      </c>
      <c r="AF383" s="49">
        <v>0</v>
      </c>
      <c r="AG383" s="49">
        <v>348346</v>
      </c>
      <c r="AH383" s="49" t="s">
        <v>62</v>
      </c>
      <c r="AI383" s="49">
        <v>0</v>
      </c>
      <c r="AJ383" s="49">
        <v>0</v>
      </c>
      <c r="AK383" s="30" t="s">
        <v>1517</v>
      </c>
      <c r="AL383" s="33"/>
      <c r="AM383" s="30" t="s">
        <v>63</v>
      </c>
      <c r="AN383" s="30" t="s">
        <v>64</v>
      </c>
      <c r="AO383" s="33"/>
    </row>
    <row r="384" spans="1:41" s="50" customFormat="1" ht="95.25" customHeight="1" x14ac:dyDescent="0.2">
      <c r="A384" s="21" t="s">
        <v>1518</v>
      </c>
      <c r="B384" s="30"/>
      <c r="C384" s="30" t="s">
        <v>1031</v>
      </c>
      <c r="D384" s="30" t="s">
        <v>1044</v>
      </c>
      <c r="E384" s="30">
        <v>642</v>
      </c>
      <c r="F384" s="31" t="s">
        <v>51</v>
      </c>
      <c r="G384" s="30" t="s">
        <v>52</v>
      </c>
      <c r="H384" s="30">
        <v>3</v>
      </c>
      <c r="I384" s="38" t="s">
        <v>1519</v>
      </c>
      <c r="J384" s="30" t="s">
        <v>54</v>
      </c>
      <c r="K384" s="30"/>
      <c r="L384" s="45">
        <v>64000000000</v>
      </c>
      <c r="M384" s="30" t="s">
        <v>286</v>
      </c>
      <c r="N384" s="46">
        <v>249.08</v>
      </c>
      <c r="O384" s="47">
        <v>249.08</v>
      </c>
      <c r="P384" s="48">
        <f t="shared" si="44"/>
        <v>249080</v>
      </c>
      <c r="Q384" s="30">
        <v>2023</v>
      </c>
      <c r="R384" s="30" t="s">
        <v>56</v>
      </c>
      <c r="S384" s="30">
        <v>2023</v>
      </c>
      <c r="T384" s="33" t="s">
        <v>105</v>
      </c>
      <c r="U384" s="34" t="s">
        <v>106</v>
      </c>
      <c r="V384" s="30">
        <v>2023</v>
      </c>
      <c r="W384" s="33" t="s">
        <v>105</v>
      </c>
      <c r="X384" s="30">
        <v>2023</v>
      </c>
      <c r="Y384" s="33" t="s">
        <v>107</v>
      </c>
      <c r="Z384" s="30">
        <v>2023</v>
      </c>
      <c r="AA384" s="33" t="s">
        <v>107</v>
      </c>
      <c r="AB384" s="34">
        <v>2024</v>
      </c>
      <c r="AC384" s="33" t="s">
        <v>105</v>
      </c>
      <c r="AD384" s="34" t="s">
        <v>182</v>
      </c>
      <c r="AE384" s="30" t="s">
        <v>61</v>
      </c>
      <c r="AF384" s="49">
        <v>0</v>
      </c>
      <c r="AG384" s="49">
        <v>348346</v>
      </c>
      <c r="AH384" s="49" t="s">
        <v>62</v>
      </c>
      <c r="AI384" s="49">
        <v>1</v>
      </c>
      <c r="AJ384" s="49">
        <v>0</v>
      </c>
      <c r="AK384" s="30" t="s">
        <v>1520</v>
      </c>
      <c r="AL384" s="33"/>
      <c r="AM384" s="30" t="s">
        <v>63</v>
      </c>
      <c r="AN384" s="30" t="s">
        <v>64</v>
      </c>
      <c r="AO384" s="33" t="s">
        <v>80</v>
      </c>
    </row>
    <row r="385" spans="1:41" s="50" customFormat="1" ht="95.25" customHeight="1" x14ac:dyDescent="0.2">
      <c r="A385" s="21" t="s">
        <v>1521</v>
      </c>
      <c r="B385" s="30"/>
      <c r="C385" s="30" t="s">
        <v>1031</v>
      </c>
      <c r="D385" s="30" t="s">
        <v>1044</v>
      </c>
      <c r="E385" s="30">
        <v>642</v>
      </c>
      <c r="F385" s="31" t="s">
        <v>51</v>
      </c>
      <c r="G385" s="30" t="s">
        <v>52</v>
      </c>
      <c r="H385" s="30">
        <v>3</v>
      </c>
      <c r="I385" s="38" t="s">
        <v>1522</v>
      </c>
      <c r="J385" s="30" t="s">
        <v>54</v>
      </c>
      <c r="K385" s="30"/>
      <c r="L385" s="45">
        <v>64000000000</v>
      </c>
      <c r="M385" s="30" t="s">
        <v>286</v>
      </c>
      <c r="N385" s="46">
        <v>1000</v>
      </c>
      <c r="O385" s="47">
        <v>1000</v>
      </c>
      <c r="P385" s="48">
        <f t="shared" si="44"/>
        <v>1000000</v>
      </c>
      <c r="Q385" s="30">
        <v>2023</v>
      </c>
      <c r="R385" s="30" t="s">
        <v>56</v>
      </c>
      <c r="S385" s="30">
        <v>2023</v>
      </c>
      <c r="T385" s="33" t="s">
        <v>105</v>
      </c>
      <c r="U385" s="34" t="s">
        <v>106</v>
      </c>
      <c r="V385" s="30">
        <v>2023</v>
      </c>
      <c r="W385" s="33" t="s">
        <v>105</v>
      </c>
      <c r="X385" s="30">
        <v>2023</v>
      </c>
      <c r="Y385" s="33" t="s">
        <v>107</v>
      </c>
      <c r="Z385" s="30">
        <v>2023</v>
      </c>
      <c r="AA385" s="33" t="s">
        <v>107</v>
      </c>
      <c r="AB385" s="34">
        <v>2024</v>
      </c>
      <c r="AC385" s="33" t="s">
        <v>105</v>
      </c>
      <c r="AD385" s="34" t="s">
        <v>182</v>
      </c>
      <c r="AE385" s="30" t="s">
        <v>61</v>
      </c>
      <c r="AF385" s="49">
        <v>0</v>
      </c>
      <c r="AG385" s="49">
        <v>348346</v>
      </c>
      <c r="AH385" s="49" t="s">
        <v>62</v>
      </c>
      <c r="AI385" s="49">
        <v>1</v>
      </c>
      <c r="AJ385" s="49">
        <v>0</v>
      </c>
      <c r="AK385" s="30" t="s">
        <v>1523</v>
      </c>
      <c r="AL385" s="33"/>
      <c r="AM385" s="30" t="s">
        <v>63</v>
      </c>
      <c r="AN385" s="30" t="s">
        <v>64</v>
      </c>
      <c r="AO385" s="33" t="s">
        <v>80</v>
      </c>
    </row>
    <row r="386" spans="1:41" s="50" customFormat="1" ht="95.25" customHeight="1" x14ac:dyDescent="0.2">
      <c r="A386" s="21" t="s">
        <v>1524</v>
      </c>
      <c r="B386" s="30"/>
      <c r="C386" s="30" t="s">
        <v>1031</v>
      </c>
      <c r="D386" s="30" t="s">
        <v>1044</v>
      </c>
      <c r="E386" s="30">
        <v>642</v>
      </c>
      <c r="F386" s="31" t="s">
        <v>51</v>
      </c>
      <c r="G386" s="30" t="s">
        <v>52</v>
      </c>
      <c r="H386" s="30">
        <v>3</v>
      </c>
      <c r="I386" s="38" t="s">
        <v>1525</v>
      </c>
      <c r="J386" s="30" t="s">
        <v>54</v>
      </c>
      <c r="K386" s="30"/>
      <c r="L386" s="45">
        <v>64000000000</v>
      </c>
      <c r="M386" s="30" t="s">
        <v>286</v>
      </c>
      <c r="N386" s="46">
        <v>49.2</v>
      </c>
      <c r="O386" s="47">
        <v>49.2</v>
      </c>
      <c r="P386" s="48">
        <f t="shared" si="44"/>
        <v>49200</v>
      </c>
      <c r="Q386" s="30">
        <v>2023</v>
      </c>
      <c r="R386" s="30" t="s">
        <v>56</v>
      </c>
      <c r="S386" s="30">
        <v>2023</v>
      </c>
      <c r="T386" s="33" t="s">
        <v>105</v>
      </c>
      <c r="U386" s="34" t="s">
        <v>106</v>
      </c>
      <c r="V386" s="30">
        <v>2023</v>
      </c>
      <c r="W386" s="33" t="s">
        <v>105</v>
      </c>
      <c r="X386" s="30">
        <v>2023</v>
      </c>
      <c r="Y386" s="33" t="s">
        <v>107</v>
      </c>
      <c r="Z386" s="30">
        <v>2023</v>
      </c>
      <c r="AA386" s="33" t="s">
        <v>107</v>
      </c>
      <c r="AB386" s="34">
        <v>2024</v>
      </c>
      <c r="AC386" s="33" t="s">
        <v>105</v>
      </c>
      <c r="AD386" s="34" t="s">
        <v>182</v>
      </c>
      <c r="AE386" s="30" t="s">
        <v>61</v>
      </c>
      <c r="AF386" s="49">
        <v>0</v>
      </c>
      <c r="AG386" s="49">
        <v>348346</v>
      </c>
      <c r="AH386" s="49" t="s">
        <v>62</v>
      </c>
      <c r="AI386" s="49">
        <v>1</v>
      </c>
      <c r="AJ386" s="49">
        <v>0</v>
      </c>
      <c r="AK386" s="30" t="s">
        <v>1526</v>
      </c>
      <c r="AL386" s="33"/>
      <c r="AM386" s="30" t="s">
        <v>63</v>
      </c>
      <c r="AN386" s="30" t="s">
        <v>64</v>
      </c>
      <c r="AO386" s="33" t="s">
        <v>80</v>
      </c>
    </row>
    <row r="387" spans="1:41" s="50" customFormat="1" ht="87" customHeight="1" x14ac:dyDescent="0.2">
      <c r="A387" s="21" t="s">
        <v>1527</v>
      </c>
      <c r="B387" s="30"/>
      <c r="C387" s="30" t="s">
        <v>1528</v>
      </c>
      <c r="D387" s="30" t="s">
        <v>1169</v>
      </c>
      <c r="E387" s="30">
        <v>642</v>
      </c>
      <c r="F387" s="31" t="s">
        <v>51</v>
      </c>
      <c r="G387" s="30" t="s">
        <v>52</v>
      </c>
      <c r="H387" s="30">
        <v>3</v>
      </c>
      <c r="I387" s="38" t="s">
        <v>1529</v>
      </c>
      <c r="J387" s="30" t="s">
        <v>54</v>
      </c>
      <c r="K387" s="30"/>
      <c r="L387" s="45">
        <v>64000000000</v>
      </c>
      <c r="M387" s="30" t="s">
        <v>286</v>
      </c>
      <c r="N387" s="46">
        <v>615.04999999999995</v>
      </c>
      <c r="O387" s="47">
        <v>615.04999999999995</v>
      </c>
      <c r="P387" s="48">
        <f t="shared" si="44"/>
        <v>615050</v>
      </c>
      <c r="Q387" s="30">
        <v>2023</v>
      </c>
      <c r="R387" s="30" t="s">
        <v>56</v>
      </c>
      <c r="S387" s="30">
        <v>2023</v>
      </c>
      <c r="T387" s="33" t="s">
        <v>105</v>
      </c>
      <c r="U387" s="34" t="s">
        <v>106</v>
      </c>
      <c r="V387" s="30">
        <v>2023</v>
      </c>
      <c r="W387" s="33" t="s">
        <v>105</v>
      </c>
      <c r="X387" s="30">
        <v>2023</v>
      </c>
      <c r="Y387" s="33" t="s">
        <v>107</v>
      </c>
      <c r="Z387" s="30">
        <v>2023</v>
      </c>
      <c r="AA387" s="33" t="s">
        <v>107</v>
      </c>
      <c r="AB387" s="34">
        <v>2024</v>
      </c>
      <c r="AC387" s="33" t="s">
        <v>105</v>
      </c>
      <c r="AD387" s="34" t="s">
        <v>182</v>
      </c>
      <c r="AE387" s="30" t="s">
        <v>61</v>
      </c>
      <c r="AF387" s="49">
        <v>0</v>
      </c>
      <c r="AG387" s="49">
        <v>348346</v>
      </c>
      <c r="AH387" s="49" t="s">
        <v>62</v>
      </c>
      <c r="AI387" s="61">
        <v>1</v>
      </c>
      <c r="AJ387" s="49">
        <v>0</v>
      </c>
      <c r="AK387" s="30" t="s">
        <v>1530</v>
      </c>
      <c r="AL387" s="33"/>
      <c r="AM387" s="30" t="s">
        <v>63</v>
      </c>
      <c r="AN387" s="30" t="s">
        <v>64</v>
      </c>
      <c r="AO387" s="33"/>
    </row>
    <row r="388" spans="1:41" s="50" customFormat="1" ht="80.25" customHeight="1" x14ac:dyDescent="0.2">
      <c r="A388" s="21" t="s">
        <v>1531</v>
      </c>
      <c r="B388" s="30"/>
      <c r="C388" s="30" t="s">
        <v>1528</v>
      </c>
      <c r="D388" s="30" t="s">
        <v>1169</v>
      </c>
      <c r="E388" s="30">
        <v>642</v>
      </c>
      <c r="F388" s="31" t="s">
        <v>51</v>
      </c>
      <c r="G388" s="30" t="s">
        <v>52</v>
      </c>
      <c r="H388" s="30">
        <v>3</v>
      </c>
      <c r="I388" s="38" t="s">
        <v>1532</v>
      </c>
      <c r="J388" s="30" t="s">
        <v>54</v>
      </c>
      <c r="K388" s="30"/>
      <c r="L388" s="45">
        <v>64000000000</v>
      </c>
      <c r="M388" s="30" t="s">
        <v>286</v>
      </c>
      <c r="N388" s="46">
        <v>500</v>
      </c>
      <c r="O388" s="47">
        <v>500</v>
      </c>
      <c r="P388" s="48">
        <f t="shared" si="44"/>
        <v>500000</v>
      </c>
      <c r="Q388" s="30">
        <v>2023</v>
      </c>
      <c r="R388" s="30" t="s">
        <v>56</v>
      </c>
      <c r="S388" s="30">
        <v>2023</v>
      </c>
      <c r="T388" s="33" t="s">
        <v>105</v>
      </c>
      <c r="U388" s="34" t="s">
        <v>106</v>
      </c>
      <c r="V388" s="30">
        <v>2023</v>
      </c>
      <c r="W388" s="33" t="s">
        <v>105</v>
      </c>
      <c r="X388" s="30">
        <v>2023</v>
      </c>
      <c r="Y388" s="33" t="s">
        <v>107</v>
      </c>
      <c r="Z388" s="30">
        <v>2023</v>
      </c>
      <c r="AA388" s="33" t="s">
        <v>107</v>
      </c>
      <c r="AB388" s="34">
        <v>2024</v>
      </c>
      <c r="AC388" s="33" t="s">
        <v>105</v>
      </c>
      <c r="AD388" s="34" t="s">
        <v>182</v>
      </c>
      <c r="AE388" s="30" t="s">
        <v>61</v>
      </c>
      <c r="AF388" s="49">
        <v>0</v>
      </c>
      <c r="AG388" s="49">
        <v>348346</v>
      </c>
      <c r="AH388" s="49" t="s">
        <v>62</v>
      </c>
      <c r="AI388" s="49">
        <v>1</v>
      </c>
      <c r="AJ388" s="49">
        <v>0</v>
      </c>
      <c r="AK388" s="30" t="s">
        <v>1533</v>
      </c>
      <c r="AL388" s="33"/>
      <c r="AM388" s="30" t="s">
        <v>63</v>
      </c>
      <c r="AN388" s="30" t="s">
        <v>64</v>
      </c>
      <c r="AO388" s="33"/>
    </row>
    <row r="389" spans="1:41" s="50" customFormat="1" ht="95.25" customHeight="1" x14ac:dyDescent="0.2">
      <c r="A389" s="21" t="s">
        <v>1534</v>
      </c>
      <c r="B389" s="30"/>
      <c r="C389" s="30" t="s">
        <v>1528</v>
      </c>
      <c r="D389" s="30" t="s">
        <v>1169</v>
      </c>
      <c r="E389" s="30">
        <v>642</v>
      </c>
      <c r="F389" s="31" t="s">
        <v>51</v>
      </c>
      <c r="G389" s="30" t="s">
        <v>52</v>
      </c>
      <c r="H389" s="30">
        <v>3</v>
      </c>
      <c r="I389" s="38" t="s">
        <v>1535</v>
      </c>
      <c r="J389" s="30" t="s">
        <v>54</v>
      </c>
      <c r="K389" s="30"/>
      <c r="L389" s="45">
        <v>64000000000</v>
      </c>
      <c r="M389" s="30" t="s">
        <v>286</v>
      </c>
      <c r="N389" s="46">
        <v>820</v>
      </c>
      <c r="O389" s="47">
        <v>820</v>
      </c>
      <c r="P389" s="48">
        <f t="shared" si="44"/>
        <v>820000</v>
      </c>
      <c r="Q389" s="30">
        <v>2023</v>
      </c>
      <c r="R389" s="30" t="s">
        <v>56</v>
      </c>
      <c r="S389" s="30">
        <v>2023</v>
      </c>
      <c r="T389" s="33" t="s">
        <v>105</v>
      </c>
      <c r="U389" s="34" t="s">
        <v>106</v>
      </c>
      <c r="V389" s="30">
        <v>2023</v>
      </c>
      <c r="W389" s="33" t="s">
        <v>105</v>
      </c>
      <c r="X389" s="30">
        <v>2023</v>
      </c>
      <c r="Y389" s="33" t="s">
        <v>107</v>
      </c>
      <c r="Z389" s="30">
        <v>2023</v>
      </c>
      <c r="AA389" s="33" t="s">
        <v>107</v>
      </c>
      <c r="AB389" s="34">
        <v>2024</v>
      </c>
      <c r="AC389" s="33" t="s">
        <v>105</v>
      </c>
      <c r="AD389" s="34" t="s">
        <v>182</v>
      </c>
      <c r="AE389" s="30" t="s">
        <v>61</v>
      </c>
      <c r="AF389" s="49">
        <v>0</v>
      </c>
      <c r="AG389" s="49">
        <v>348346</v>
      </c>
      <c r="AH389" s="49" t="s">
        <v>62</v>
      </c>
      <c r="AI389" s="49">
        <v>1</v>
      </c>
      <c r="AJ389" s="49">
        <v>0</v>
      </c>
      <c r="AK389" s="30" t="s">
        <v>1536</v>
      </c>
      <c r="AL389" s="33"/>
      <c r="AM389" s="30" t="s">
        <v>63</v>
      </c>
      <c r="AN389" s="30" t="s">
        <v>64</v>
      </c>
      <c r="AO389" s="33"/>
    </row>
    <row r="390" spans="1:41" s="19" customFormat="1" ht="106.9" customHeight="1" x14ac:dyDescent="0.2">
      <c r="A390" s="21" t="s">
        <v>1537</v>
      </c>
      <c r="B390" s="44"/>
      <c r="C390" s="44">
        <v>38</v>
      </c>
      <c r="D390" s="44" t="s">
        <v>1538</v>
      </c>
      <c r="E390" s="44">
        <v>642</v>
      </c>
      <c r="F390" s="51" t="s">
        <v>51</v>
      </c>
      <c r="G390" s="44" t="s">
        <v>52</v>
      </c>
      <c r="H390" s="44">
        <v>3</v>
      </c>
      <c r="I390" s="52" t="s">
        <v>1539</v>
      </c>
      <c r="J390" s="44" t="s">
        <v>54</v>
      </c>
      <c r="K390" s="44"/>
      <c r="L390" s="53">
        <v>64000000000</v>
      </c>
      <c r="M390" s="44" t="s">
        <v>286</v>
      </c>
      <c r="N390" s="54">
        <v>300</v>
      </c>
      <c r="O390" s="55">
        <v>300</v>
      </c>
      <c r="P390" s="56">
        <f t="shared" si="44"/>
        <v>300000</v>
      </c>
      <c r="Q390" s="44">
        <v>2023</v>
      </c>
      <c r="R390" s="44" t="s">
        <v>56</v>
      </c>
      <c r="S390" s="44">
        <v>2023</v>
      </c>
      <c r="T390" s="57" t="s">
        <v>105</v>
      </c>
      <c r="U390" s="58" t="s">
        <v>106</v>
      </c>
      <c r="V390" s="44">
        <v>2023</v>
      </c>
      <c r="W390" s="57" t="s">
        <v>105</v>
      </c>
      <c r="X390" s="44">
        <v>2023</v>
      </c>
      <c r="Y390" s="57" t="s">
        <v>107</v>
      </c>
      <c r="Z390" s="44">
        <v>2023</v>
      </c>
      <c r="AA390" s="57" t="s">
        <v>107</v>
      </c>
      <c r="AB390" s="58">
        <v>2024</v>
      </c>
      <c r="AC390" s="57" t="s">
        <v>105</v>
      </c>
      <c r="AD390" s="58" t="s">
        <v>182</v>
      </c>
      <c r="AE390" s="44" t="s">
        <v>61</v>
      </c>
      <c r="AF390" s="59">
        <v>0</v>
      </c>
      <c r="AG390" s="59">
        <v>348346</v>
      </c>
      <c r="AH390" s="59" t="s">
        <v>62</v>
      </c>
      <c r="AI390" s="59">
        <v>0</v>
      </c>
      <c r="AJ390" s="59">
        <v>0</v>
      </c>
      <c r="AK390" s="44" t="s">
        <v>1540</v>
      </c>
      <c r="AL390" s="57"/>
      <c r="AM390" s="44" t="s">
        <v>63</v>
      </c>
      <c r="AN390" s="44" t="s">
        <v>64</v>
      </c>
      <c r="AO390" s="57"/>
    </row>
    <row r="391" spans="1:41" s="19" customFormat="1" ht="86.65" customHeight="1" x14ac:dyDescent="0.2">
      <c r="A391" s="21" t="s">
        <v>1541</v>
      </c>
      <c r="B391" s="21"/>
      <c r="C391" s="21" t="s">
        <v>1239</v>
      </c>
      <c r="D391" s="21" t="s">
        <v>1360</v>
      </c>
      <c r="E391" s="21">
        <v>642</v>
      </c>
      <c r="F391" s="22" t="s">
        <v>51</v>
      </c>
      <c r="G391" s="21">
        <v>1</v>
      </c>
      <c r="H391" s="21">
        <v>3</v>
      </c>
      <c r="I391" s="13" t="s">
        <v>1542</v>
      </c>
      <c r="J391" s="21" t="s">
        <v>54</v>
      </c>
      <c r="K391" s="21"/>
      <c r="L391" s="23">
        <v>64000000000</v>
      </c>
      <c r="M391" s="21" t="s">
        <v>286</v>
      </c>
      <c r="N391" s="24">
        <v>689.17</v>
      </c>
      <c r="O391" s="25">
        <v>689.17</v>
      </c>
      <c r="P391" s="26">
        <f t="shared" si="44"/>
        <v>689170</v>
      </c>
      <c r="Q391" s="21">
        <v>2023</v>
      </c>
      <c r="R391" s="21" t="s">
        <v>56</v>
      </c>
      <c r="S391" s="21">
        <v>2023</v>
      </c>
      <c r="T391" s="27" t="s">
        <v>105</v>
      </c>
      <c r="U391" s="28" t="s">
        <v>106</v>
      </c>
      <c r="V391" s="21">
        <v>2023</v>
      </c>
      <c r="W391" s="27" t="s">
        <v>105</v>
      </c>
      <c r="X391" s="21">
        <v>2023</v>
      </c>
      <c r="Y391" s="27" t="s">
        <v>107</v>
      </c>
      <c r="Z391" s="21">
        <v>2023</v>
      </c>
      <c r="AA391" s="27" t="s">
        <v>107</v>
      </c>
      <c r="AB391" s="28">
        <v>2024</v>
      </c>
      <c r="AC391" s="27" t="s">
        <v>105</v>
      </c>
      <c r="AD391" s="28" t="s">
        <v>182</v>
      </c>
      <c r="AE391" s="21" t="s">
        <v>61</v>
      </c>
      <c r="AF391" s="29">
        <v>0</v>
      </c>
      <c r="AG391" s="29">
        <v>348346</v>
      </c>
      <c r="AH391" s="29" t="s">
        <v>62</v>
      </c>
      <c r="AI391" s="29">
        <v>0</v>
      </c>
      <c r="AJ391" s="29">
        <v>8</v>
      </c>
      <c r="AK391" s="21" t="s">
        <v>1543</v>
      </c>
      <c r="AL391" s="27"/>
      <c r="AM391" s="21" t="s">
        <v>63</v>
      </c>
      <c r="AN391" s="21" t="s">
        <v>64</v>
      </c>
      <c r="AO391" s="27"/>
    </row>
    <row r="392" spans="1:41" s="19" customFormat="1" ht="96" customHeight="1" x14ac:dyDescent="0.2">
      <c r="A392" s="21" t="s">
        <v>1544</v>
      </c>
      <c r="B392" s="21"/>
      <c r="C392" s="21" t="s">
        <v>1545</v>
      </c>
      <c r="D392" s="21" t="s">
        <v>1546</v>
      </c>
      <c r="E392" s="21">
        <v>642</v>
      </c>
      <c r="F392" s="22" t="s">
        <v>51</v>
      </c>
      <c r="G392" s="21">
        <v>1</v>
      </c>
      <c r="H392" s="21">
        <v>3</v>
      </c>
      <c r="I392" s="13" t="s">
        <v>1547</v>
      </c>
      <c r="J392" s="21" t="s">
        <v>54</v>
      </c>
      <c r="K392" s="21" t="s">
        <v>77</v>
      </c>
      <c r="L392" s="23">
        <v>64000000000</v>
      </c>
      <c r="M392" s="21" t="s">
        <v>286</v>
      </c>
      <c r="N392" s="24">
        <v>379.31299999999999</v>
      </c>
      <c r="O392" s="25">
        <v>379.31299999999999</v>
      </c>
      <c r="P392" s="26">
        <f t="shared" si="44"/>
        <v>379313</v>
      </c>
      <c r="Q392" s="21">
        <v>2023</v>
      </c>
      <c r="R392" s="21" t="s">
        <v>124</v>
      </c>
      <c r="S392" s="21">
        <v>2023</v>
      </c>
      <c r="T392" s="27" t="s">
        <v>124</v>
      </c>
      <c r="U392" s="28" t="s">
        <v>129</v>
      </c>
      <c r="V392" s="21">
        <v>2023</v>
      </c>
      <c r="W392" s="27" t="s">
        <v>130</v>
      </c>
      <c r="X392" s="21">
        <v>2023</v>
      </c>
      <c r="Y392" s="27" t="s">
        <v>71</v>
      </c>
      <c r="Z392" s="21">
        <v>2023</v>
      </c>
      <c r="AA392" s="27" t="s">
        <v>71</v>
      </c>
      <c r="AB392" s="28" t="s">
        <v>70</v>
      </c>
      <c r="AC392" s="27" t="s">
        <v>130</v>
      </c>
      <c r="AD392" s="28" t="s">
        <v>170</v>
      </c>
      <c r="AE392" s="21" t="s">
        <v>61</v>
      </c>
      <c r="AF392" s="29">
        <v>0</v>
      </c>
      <c r="AG392" s="29">
        <v>348346</v>
      </c>
      <c r="AH392" s="29" t="s">
        <v>62</v>
      </c>
      <c r="AI392" s="29">
        <v>0</v>
      </c>
      <c r="AJ392" s="29">
        <v>11</v>
      </c>
      <c r="AK392" s="21" t="s">
        <v>1548</v>
      </c>
      <c r="AL392" s="27"/>
      <c r="AM392" s="21" t="s">
        <v>63</v>
      </c>
      <c r="AN392" s="21" t="s">
        <v>64</v>
      </c>
      <c r="AO392" s="27"/>
    </row>
    <row r="393" spans="1:41" s="50" customFormat="1" ht="95.25" customHeight="1" x14ac:dyDescent="0.2">
      <c r="A393" s="21" t="s">
        <v>1549</v>
      </c>
      <c r="B393" s="21"/>
      <c r="C393" s="21" t="s">
        <v>1239</v>
      </c>
      <c r="D393" s="21" t="s">
        <v>1360</v>
      </c>
      <c r="E393" s="21">
        <v>642</v>
      </c>
      <c r="F393" s="22" t="s">
        <v>51</v>
      </c>
      <c r="G393" s="21">
        <v>1</v>
      </c>
      <c r="H393" s="21">
        <v>3</v>
      </c>
      <c r="I393" s="13" t="s">
        <v>1550</v>
      </c>
      <c r="J393" s="21" t="s">
        <v>54</v>
      </c>
      <c r="K393" s="21"/>
      <c r="L393" s="23">
        <v>64000000000</v>
      </c>
      <c r="M393" s="21" t="s">
        <v>286</v>
      </c>
      <c r="N393" s="24">
        <v>1087.5</v>
      </c>
      <c r="O393" s="25">
        <v>1087.5</v>
      </c>
      <c r="P393" s="26">
        <f t="shared" si="44"/>
        <v>1087500</v>
      </c>
      <c r="Q393" s="21">
        <v>2023</v>
      </c>
      <c r="R393" s="21" t="s">
        <v>56</v>
      </c>
      <c r="S393" s="21">
        <v>2023</v>
      </c>
      <c r="T393" s="27" t="s">
        <v>105</v>
      </c>
      <c r="U393" s="28" t="s">
        <v>106</v>
      </c>
      <c r="V393" s="21">
        <v>2023</v>
      </c>
      <c r="W393" s="27" t="s">
        <v>105</v>
      </c>
      <c r="X393" s="21">
        <v>2023</v>
      </c>
      <c r="Y393" s="27" t="s">
        <v>107</v>
      </c>
      <c r="Z393" s="21">
        <v>2023</v>
      </c>
      <c r="AA393" s="27" t="s">
        <v>107</v>
      </c>
      <c r="AB393" s="28">
        <v>2024</v>
      </c>
      <c r="AC393" s="27" t="s">
        <v>105</v>
      </c>
      <c r="AD393" s="28" t="s">
        <v>182</v>
      </c>
      <c r="AE393" s="21" t="s">
        <v>61</v>
      </c>
      <c r="AF393" s="29">
        <v>0</v>
      </c>
      <c r="AG393" s="29">
        <v>348346</v>
      </c>
      <c r="AH393" s="29" t="s">
        <v>62</v>
      </c>
      <c r="AI393" s="29">
        <v>0</v>
      </c>
      <c r="AJ393" s="29">
        <v>8</v>
      </c>
      <c r="AK393" s="21" t="s">
        <v>1551</v>
      </c>
      <c r="AL393" s="27"/>
      <c r="AM393" s="21" t="s">
        <v>63</v>
      </c>
      <c r="AN393" s="21" t="s">
        <v>64</v>
      </c>
      <c r="AO393" s="27"/>
    </row>
    <row r="394" spans="1:41" s="50" customFormat="1" ht="75.599999999999994" customHeight="1" x14ac:dyDescent="0.2">
      <c r="A394" s="21" t="s">
        <v>1552</v>
      </c>
      <c r="B394" s="21"/>
      <c r="C394" s="21" t="s">
        <v>787</v>
      </c>
      <c r="D394" s="21" t="s">
        <v>50</v>
      </c>
      <c r="E394" s="21">
        <v>642</v>
      </c>
      <c r="F394" s="22" t="s">
        <v>51</v>
      </c>
      <c r="G394" s="21">
        <v>1</v>
      </c>
      <c r="H394" s="21">
        <v>3</v>
      </c>
      <c r="I394" s="13" t="s">
        <v>1553</v>
      </c>
      <c r="J394" s="21" t="s">
        <v>54</v>
      </c>
      <c r="K394" s="21"/>
      <c r="L394" s="23">
        <v>64000000000</v>
      </c>
      <c r="M394" s="21" t="s">
        <v>286</v>
      </c>
      <c r="N394" s="24">
        <v>495</v>
      </c>
      <c r="O394" s="25">
        <v>495</v>
      </c>
      <c r="P394" s="26">
        <f t="shared" si="44"/>
        <v>495000</v>
      </c>
      <c r="Q394" s="21">
        <v>2023</v>
      </c>
      <c r="R394" s="21" t="s">
        <v>56</v>
      </c>
      <c r="S394" s="21">
        <v>2023</v>
      </c>
      <c r="T394" s="27" t="s">
        <v>105</v>
      </c>
      <c r="U394" s="28" t="s">
        <v>106</v>
      </c>
      <c r="V394" s="21">
        <v>2023</v>
      </c>
      <c r="W394" s="27" t="s">
        <v>105</v>
      </c>
      <c r="X394" s="21">
        <v>2023</v>
      </c>
      <c r="Y394" s="27" t="s">
        <v>107</v>
      </c>
      <c r="Z394" s="21">
        <v>2023</v>
      </c>
      <c r="AA394" s="27" t="s">
        <v>107</v>
      </c>
      <c r="AB394" s="28">
        <v>2024</v>
      </c>
      <c r="AC394" s="27" t="s">
        <v>105</v>
      </c>
      <c r="AD394" s="28" t="s">
        <v>182</v>
      </c>
      <c r="AE394" s="21" t="s">
        <v>61</v>
      </c>
      <c r="AF394" s="29">
        <v>0</v>
      </c>
      <c r="AG394" s="29">
        <v>348346</v>
      </c>
      <c r="AH394" s="29" t="s">
        <v>62</v>
      </c>
      <c r="AI394" s="29">
        <v>0</v>
      </c>
      <c r="AJ394" s="29">
        <v>11</v>
      </c>
      <c r="AK394" s="21" t="s">
        <v>1554</v>
      </c>
      <c r="AL394" s="27"/>
      <c r="AM394" s="21" t="s">
        <v>63</v>
      </c>
      <c r="AN394" s="21" t="s">
        <v>64</v>
      </c>
      <c r="AO394" s="27"/>
    </row>
    <row r="395" spans="1:41" s="50" customFormat="1" ht="93" customHeight="1" x14ac:dyDescent="0.2">
      <c r="A395" s="21" t="s">
        <v>1555</v>
      </c>
      <c r="B395" s="21"/>
      <c r="C395" s="21" t="s">
        <v>1556</v>
      </c>
      <c r="D395" s="21" t="s">
        <v>1557</v>
      </c>
      <c r="E395" s="21">
        <v>642</v>
      </c>
      <c r="F395" s="22" t="s">
        <v>51</v>
      </c>
      <c r="G395" s="21">
        <v>1</v>
      </c>
      <c r="H395" s="21">
        <v>3</v>
      </c>
      <c r="I395" s="13" t="s">
        <v>1558</v>
      </c>
      <c r="J395" s="21" t="s">
        <v>54</v>
      </c>
      <c r="K395" s="21"/>
      <c r="L395" s="23">
        <v>64000000000</v>
      </c>
      <c r="M395" s="21" t="s">
        <v>286</v>
      </c>
      <c r="N395" s="24">
        <v>745.2</v>
      </c>
      <c r="O395" s="25">
        <v>745.2</v>
      </c>
      <c r="P395" s="26">
        <f t="shared" si="44"/>
        <v>745200</v>
      </c>
      <c r="Q395" s="21">
        <v>2023</v>
      </c>
      <c r="R395" s="21" t="s">
        <v>56</v>
      </c>
      <c r="S395" s="21">
        <v>2023</v>
      </c>
      <c r="T395" s="27" t="s">
        <v>105</v>
      </c>
      <c r="U395" s="28" t="s">
        <v>106</v>
      </c>
      <c r="V395" s="21">
        <v>2023</v>
      </c>
      <c r="W395" s="27" t="s">
        <v>105</v>
      </c>
      <c r="X395" s="21">
        <v>2023</v>
      </c>
      <c r="Y395" s="27" t="s">
        <v>107</v>
      </c>
      <c r="Z395" s="21">
        <v>2023</v>
      </c>
      <c r="AA395" s="27" t="s">
        <v>107</v>
      </c>
      <c r="AB395" s="28">
        <v>2024</v>
      </c>
      <c r="AC395" s="27" t="s">
        <v>105</v>
      </c>
      <c r="AD395" s="28" t="s">
        <v>182</v>
      </c>
      <c r="AE395" s="21" t="s">
        <v>61</v>
      </c>
      <c r="AF395" s="29">
        <v>0</v>
      </c>
      <c r="AG395" s="29">
        <v>348346</v>
      </c>
      <c r="AH395" s="29" t="s">
        <v>62</v>
      </c>
      <c r="AI395" s="29">
        <v>0</v>
      </c>
      <c r="AJ395" s="29">
        <v>8</v>
      </c>
      <c r="AK395" s="21" t="s">
        <v>1559</v>
      </c>
      <c r="AL395" s="27"/>
      <c r="AM395" s="21" t="s">
        <v>63</v>
      </c>
      <c r="AN395" s="21" t="s">
        <v>64</v>
      </c>
      <c r="AO395" s="27"/>
    </row>
    <row r="396" spans="1:41" s="50" customFormat="1" ht="103.5" customHeight="1" x14ac:dyDescent="0.2">
      <c r="A396" s="21" t="s">
        <v>1560</v>
      </c>
      <c r="B396" s="21"/>
      <c r="C396" s="21" t="s">
        <v>1556</v>
      </c>
      <c r="D396" s="21" t="s">
        <v>1557</v>
      </c>
      <c r="E396" s="21">
        <v>642</v>
      </c>
      <c r="F396" s="22" t="s">
        <v>51</v>
      </c>
      <c r="G396" s="21">
        <v>1</v>
      </c>
      <c r="H396" s="21">
        <v>3</v>
      </c>
      <c r="I396" s="13" t="s">
        <v>1561</v>
      </c>
      <c r="J396" s="21" t="s">
        <v>54</v>
      </c>
      <c r="K396" s="21"/>
      <c r="L396" s="23">
        <v>64000000000</v>
      </c>
      <c r="M396" s="21" t="s">
        <v>286</v>
      </c>
      <c r="N396" s="24">
        <v>85.2</v>
      </c>
      <c r="O396" s="25">
        <v>85.2</v>
      </c>
      <c r="P396" s="26">
        <f t="shared" si="44"/>
        <v>85200</v>
      </c>
      <c r="Q396" s="21">
        <v>2023</v>
      </c>
      <c r="R396" s="21" t="s">
        <v>105</v>
      </c>
      <c r="S396" s="21">
        <v>2023</v>
      </c>
      <c r="T396" s="27" t="s">
        <v>105</v>
      </c>
      <c r="U396" s="28" t="s">
        <v>106</v>
      </c>
      <c r="V396" s="21">
        <v>2023</v>
      </c>
      <c r="W396" s="27" t="s">
        <v>107</v>
      </c>
      <c r="X396" s="21">
        <v>2023</v>
      </c>
      <c r="Y396" s="27" t="s">
        <v>115</v>
      </c>
      <c r="Z396" s="21">
        <v>2023</v>
      </c>
      <c r="AA396" s="27" t="s">
        <v>91</v>
      </c>
      <c r="AB396" s="28">
        <v>2024</v>
      </c>
      <c r="AC396" s="27" t="s">
        <v>115</v>
      </c>
      <c r="AD396" s="28" t="s">
        <v>589</v>
      </c>
      <c r="AE396" s="21" t="s">
        <v>61</v>
      </c>
      <c r="AF396" s="29">
        <v>0</v>
      </c>
      <c r="AG396" s="29">
        <v>348346</v>
      </c>
      <c r="AH396" s="29" t="s">
        <v>62</v>
      </c>
      <c r="AI396" s="29">
        <v>0</v>
      </c>
      <c r="AJ396" s="29">
        <v>8</v>
      </c>
      <c r="AK396" s="21" t="s">
        <v>1562</v>
      </c>
      <c r="AL396" s="27"/>
      <c r="AM396" s="21" t="s">
        <v>63</v>
      </c>
      <c r="AN396" s="21" t="s">
        <v>64</v>
      </c>
      <c r="AO396" s="27"/>
    </row>
    <row r="397" spans="1:41" s="50" customFormat="1" ht="112.5" customHeight="1" x14ac:dyDescent="0.2">
      <c r="A397" s="21" t="s">
        <v>1563</v>
      </c>
      <c r="B397" s="21"/>
      <c r="C397" s="21" t="s">
        <v>49</v>
      </c>
      <c r="D397" s="21" t="s">
        <v>50</v>
      </c>
      <c r="E397" s="21">
        <v>642</v>
      </c>
      <c r="F397" s="22" t="s">
        <v>51</v>
      </c>
      <c r="G397" s="21">
        <v>1</v>
      </c>
      <c r="H397" s="21">
        <v>3</v>
      </c>
      <c r="I397" s="13" t="s">
        <v>1564</v>
      </c>
      <c r="J397" s="21" t="s">
        <v>54</v>
      </c>
      <c r="K397" s="21"/>
      <c r="L397" s="23">
        <v>64000000000</v>
      </c>
      <c r="M397" s="21" t="s">
        <v>286</v>
      </c>
      <c r="N397" s="24">
        <v>1162.8209999999999</v>
      </c>
      <c r="O397" s="25">
        <v>1162.8209999999999</v>
      </c>
      <c r="P397" s="26">
        <f t="shared" si="44"/>
        <v>1162821</v>
      </c>
      <c r="Q397" s="21">
        <v>2023</v>
      </c>
      <c r="R397" s="21" t="s">
        <v>105</v>
      </c>
      <c r="S397" s="21">
        <v>2023</v>
      </c>
      <c r="T397" s="27" t="s">
        <v>105</v>
      </c>
      <c r="U397" s="28" t="s">
        <v>106</v>
      </c>
      <c r="V397" s="21">
        <v>2023</v>
      </c>
      <c r="W397" s="27" t="s">
        <v>107</v>
      </c>
      <c r="X397" s="21">
        <v>2023</v>
      </c>
      <c r="Y397" s="27" t="s">
        <v>115</v>
      </c>
      <c r="Z397" s="21">
        <v>2023</v>
      </c>
      <c r="AA397" s="27" t="s">
        <v>91</v>
      </c>
      <c r="AB397" s="28">
        <v>2024</v>
      </c>
      <c r="AC397" s="27" t="s">
        <v>115</v>
      </c>
      <c r="AD397" s="28" t="s">
        <v>589</v>
      </c>
      <c r="AE397" s="21" t="s">
        <v>61</v>
      </c>
      <c r="AF397" s="29">
        <v>0</v>
      </c>
      <c r="AG397" s="29">
        <v>348346</v>
      </c>
      <c r="AH397" s="29" t="s">
        <v>62</v>
      </c>
      <c r="AI397" s="29">
        <v>0</v>
      </c>
      <c r="AJ397" s="29">
        <v>11</v>
      </c>
      <c r="AK397" s="21" t="s">
        <v>1565</v>
      </c>
      <c r="AL397" s="27"/>
      <c r="AM397" s="21" t="s">
        <v>63</v>
      </c>
      <c r="AN397" s="21" t="s">
        <v>64</v>
      </c>
      <c r="AO397" s="27"/>
    </row>
    <row r="398" spans="1:41" s="50" customFormat="1" ht="97.5" customHeight="1" x14ac:dyDescent="0.2">
      <c r="A398" s="21" t="s">
        <v>1566</v>
      </c>
      <c r="B398" s="21"/>
      <c r="C398" s="21" t="s">
        <v>519</v>
      </c>
      <c r="D398" s="21" t="s">
        <v>520</v>
      </c>
      <c r="E398" s="21">
        <v>642</v>
      </c>
      <c r="F398" s="22" t="s">
        <v>51</v>
      </c>
      <c r="G398" s="21">
        <v>1</v>
      </c>
      <c r="H398" s="21">
        <v>3</v>
      </c>
      <c r="I398" s="13" t="s">
        <v>1567</v>
      </c>
      <c r="J398" s="21" t="s">
        <v>54</v>
      </c>
      <c r="K398" s="21"/>
      <c r="L398" s="23">
        <v>64000000000</v>
      </c>
      <c r="M398" s="21" t="s">
        <v>286</v>
      </c>
      <c r="N398" s="24">
        <v>360</v>
      </c>
      <c r="O398" s="25">
        <v>360</v>
      </c>
      <c r="P398" s="26">
        <f t="shared" si="44"/>
        <v>360000</v>
      </c>
      <c r="Q398" s="21">
        <v>2023</v>
      </c>
      <c r="R398" s="21" t="s">
        <v>68</v>
      </c>
      <c r="S398" s="21">
        <v>2023</v>
      </c>
      <c r="T398" s="27" t="s">
        <v>68</v>
      </c>
      <c r="U398" s="28" t="s">
        <v>69</v>
      </c>
      <c r="V398" s="21">
        <v>2023</v>
      </c>
      <c r="W398" s="27" t="s">
        <v>59</v>
      </c>
      <c r="X398" s="21">
        <v>2023</v>
      </c>
      <c r="Y398" s="27" t="s">
        <v>78</v>
      </c>
      <c r="Z398" s="21">
        <v>2024</v>
      </c>
      <c r="AA398" s="27" t="s">
        <v>56</v>
      </c>
      <c r="AB398" s="28">
        <v>2024</v>
      </c>
      <c r="AC398" s="27" t="s">
        <v>78</v>
      </c>
      <c r="AD398" s="28" t="s">
        <v>163</v>
      </c>
      <c r="AE398" s="21" t="s">
        <v>61</v>
      </c>
      <c r="AF398" s="29">
        <v>0</v>
      </c>
      <c r="AG398" s="29">
        <v>348346</v>
      </c>
      <c r="AH398" s="29" t="s">
        <v>62</v>
      </c>
      <c r="AI398" s="29">
        <v>0</v>
      </c>
      <c r="AJ398" s="29">
        <v>0</v>
      </c>
      <c r="AK398" s="21" t="s">
        <v>1568</v>
      </c>
      <c r="AL398" s="27"/>
      <c r="AM398" s="21" t="s">
        <v>63</v>
      </c>
      <c r="AN398" s="21" t="s">
        <v>64</v>
      </c>
      <c r="AO398" s="27"/>
    </row>
    <row r="399" spans="1:41" s="50" customFormat="1" ht="99" customHeight="1" x14ac:dyDescent="0.2">
      <c r="A399" s="21" t="s">
        <v>1569</v>
      </c>
      <c r="B399" s="21"/>
      <c r="C399" s="21" t="s">
        <v>1252</v>
      </c>
      <c r="D399" s="21" t="s">
        <v>1350</v>
      </c>
      <c r="E399" s="21">
        <v>642</v>
      </c>
      <c r="F399" s="22" t="s">
        <v>51</v>
      </c>
      <c r="G399" s="21">
        <v>1</v>
      </c>
      <c r="H399" s="21">
        <v>3</v>
      </c>
      <c r="I399" s="13" t="s">
        <v>1570</v>
      </c>
      <c r="J399" s="21" t="s">
        <v>54</v>
      </c>
      <c r="K399" s="21"/>
      <c r="L399" s="23">
        <v>64000000000</v>
      </c>
      <c r="M399" s="21" t="s">
        <v>286</v>
      </c>
      <c r="N399" s="24">
        <v>105.42100000000001</v>
      </c>
      <c r="O399" s="25">
        <v>105.42100000000001</v>
      </c>
      <c r="P399" s="26">
        <f t="shared" si="44"/>
        <v>105421</v>
      </c>
      <c r="Q399" s="21">
        <v>2023</v>
      </c>
      <c r="R399" s="21" t="s">
        <v>130</v>
      </c>
      <c r="S399" s="21">
        <v>2023</v>
      </c>
      <c r="T399" s="27" t="s">
        <v>130</v>
      </c>
      <c r="U399" s="28" t="s">
        <v>158</v>
      </c>
      <c r="V399" s="21">
        <v>2023</v>
      </c>
      <c r="W399" s="27" t="s">
        <v>71</v>
      </c>
      <c r="X399" s="21">
        <v>2023</v>
      </c>
      <c r="Y399" s="27" t="s">
        <v>68</v>
      </c>
      <c r="Z399" s="21">
        <v>2023</v>
      </c>
      <c r="AA399" s="27" t="s">
        <v>59</v>
      </c>
      <c r="AB399" s="28">
        <v>2024</v>
      </c>
      <c r="AC399" s="27" t="s">
        <v>68</v>
      </c>
      <c r="AD399" s="28" t="s">
        <v>101</v>
      </c>
      <c r="AE399" s="21" t="s">
        <v>61</v>
      </c>
      <c r="AF399" s="29">
        <v>0</v>
      </c>
      <c r="AG399" s="29">
        <v>348346</v>
      </c>
      <c r="AH399" s="29" t="s">
        <v>62</v>
      </c>
      <c r="AI399" s="29">
        <v>0</v>
      </c>
      <c r="AJ399" s="29">
        <v>0</v>
      </c>
      <c r="AK399" s="21" t="s">
        <v>1571</v>
      </c>
      <c r="AL399" s="27"/>
      <c r="AM399" s="21" t="s">
        <v>63</v>
      </c>
      <c r="AN399" s="21" t="s">
        <v>64</v>
      </c>
      <c r="AO399" s="27"/>
    </row>
    <row r="400" spans="1:41" s="19" customFormat="1" ht="117" customHeight="1" x14ac:dyDescent="0.2">
      <c r="A400" s="21" t="s">
        <v>1572</v>
      </c>
      <c r="B400" s="21"/>
      <c r="C400" s="21">
        <v>38</v>
      </c>
      <c r="D400" s="21" t="s">
        <v>1538</v>
      </c>
      <c r="E400" s="21">
        <v>642</v>
      </c>
      <c r="F400" s="22" t="s">
        <v>51</v>
      </c>
      <c r="G400" s="21" t="s">
        <v>52</v>
      </c>
      <c r="H400" s="21">
        <v>3</v>
      </c>
      <c r="I400" s="13" t="s">
        <v>1573</v>
      </c>
      <c r="J400" s="21" t="s">
        <v>54</v>
      </c>
      <c r="K400" s="21"/>
      <c r="L400" s="23">
        <v>64000000000</v>
      </c>
      <c r="M400" s="21" t="s">
        <v>286</v>
      </c>
      <c r="N400" s="24">
        <v>205.62799999999999</v>
      </c>
      <c r="O400" s="25">
        <v>205.62799999999999</v>
      </c>
      <c r="P400" s="26">
        <f t="shared" si="44"/>
        <v>205628</v>
      </c>
      <c r="Q400" s="21">
        <v>2023</v>
      </c>
      <c r="R400" s="21" t="s">
        <v>68</v>
      </c>
      <c r="S400" s="21">
        <v>2023</v>
      </c>
      <c r="T400" s="27" t="s">
        <v>59</v>
      </c>
      <c r="U400" s="28" t="s">
        <v>60</v>
      </c>
      <c r="V400" s="21">
        <v>2023</v>
      </c>
      <c r="W400" s="27" t="s">
        <v>59</v>
      </c>
      <c r="X400" s="21">
        <v>2023</v>
      </c>
      <c r="Y400" s="27" t="s">
        <v>78</v>
      </c>
      <c r="Z400" s="21">
        <v>2024</v>
      </c>
      <c r="AA400" s="27" t="s">
        <v>56</v>
      </c>
      <c r="AB400" s="28" t="s">
        <v>70</v>
      </c>
      <c r="AC400" s="27" t="s">
        <v>78</v>
      </c>
      <c r="AD400" s="28" t="s">
        <v>163</v>
      </c>
      <c r="AE400" s="21" t="s">
        <v>61</v>
      </c>
      <c r="AF400" s="29">
        <v>0</v>
      </c>
      <c r="AG400" s="29">
        <v>348346</v>
      </c>
      <c r="AH400" s="29" t="s">
        <v>62</v>
      </c>
      <c r="AI400" s="29">
        <v>0</v>
      </c>
      <c r="AJ400" s="29">
        <v>0</v>
      </c>
      <c r="AK400" s="21" t="s">
        <v>1574</v>
      </c>
      <c r="AL400" s="27" t="s">
        <v>173</v>
      </c>
      <c r="AM400" s="21" t="s">
        <v>63</v>
      </c>
      <c r="AN400" s="21" t="s">
        <v>64</v>
      </c>
      <c r="AO400" s="27" t="s">
        <v>1575</v>
      </c>
    </row>
    <row r="401" spans="1:41" s="19" customFormat="1" ht="90.75" customHeight="1" x14ac:dyDescent="0.2">
      <c r="A401" s="21" t="s">
        <v>1576</v>
      </c>
      <c r="B401" s="21"/>
      <c r="C401" s="21" t="s">
        <v>1239</v>
      </c>
      <c r="D401" s="21" t="s">
        <v>1360</v>
      </c>
      <c r="E401" s="21">
        <v>642</v>
      </c>
      <c r="F401" s="22" t="s">
        <v>51</v>
      </c>
      <c r="G401" s="21">
        <v>1</v>
      </c>
      <c r="H401" s="21">
        <v>3</v>
      </c>
      <c r="I401" s="13" t="s">
        <v>1577</v>
      </c>
      <c r="J401" s="21" t="s">
        <v>54</v>
      </c>
      <c r="K401" s="21"/>
      <c r="L401" s="23">
        <v>64000000000</v>
      </c>
      <c r="M401" s="21" t="s">
        <v>286</v>
      </c>
      <c r="N401" s="24">
        <v>710</v>
      </c>
      <c r="O401" s="25">
        <v>710</v>
      </c>
      <c r="P401" s="26">
        <f t="shared" si="44"/>
        <v>710000</v>
      </c>
      <c r="Q401" s="21">
        <v>2023</v>
      </c>
      <c r="R401" s="21" t="s">
        <v>68</v>
      </c>
      <c r="S401" s="21">
        <v>2023</v>
      </c>
      <c r="T401" s="27" t="s">
        <v>59</v>
      </c>
      <c r="U401" s="28" t="s">
        <v>60</v>
      </c>
      <c r="V401" s="21">
        <v>2023</v>
      </c>
      <c r="W401" s="27" t="s">
        <v>59</v>
      </c>
      <c r="X401" s="21">
        <v>2023</v>
      </c>
      <c r="Y401" s="27" t="s">
        <v>78</v>
      </c>
      <c r="Z401" s="21">
        <v>2024</v>
      </c>
      <c r="AA401" s="27" t="s">
        <v>56</v>
      </c>
      <c r="AB401" s="28" t="s">
        <v>70</v>
      </c>
      <c r="AC401" s="27" t="s">
        <v>78</v>
      </c>
      <c r="AD401" s="28" t="s">
        <v>163</v>
      </c>
      <c r="AE401" s="21" t="s">
        <v>61</v>
      </c>
      <c r="AF401" s="29">
        <v>0</v>
      </c>
      <c r="AG401" s="29">
        <v>348346</v>
      </c>
      <c r="AH401" s="29" t="s">
        <v>62</v>
      </c>
      <c r="AI401" s="29">
        <v>0</v>
      </c>
      <c r="AJ401" s="29">
        <v>8</v>
      </c>
      <c r="AK401" s="21" t="s">
        <v>1578</v>
      </c>
      <c r="AL401" s="27" t="s">
        <v>255</v>
      </c>
      <c r="AM401" s="21" t="s">
        <v>63</v>
      </c>
      <c r="AN401" s="21" t="s">
        <v>64</v>
      </c>
      <c r="AO401" s="27" t="s">
        <v>1575</v>
      </c>
    </row>
    <row r="402" spans="1:41" s="19" customFormat="1" ht="110.25" customHeight="1" x14ac:dyDescent="0.2">
      <c r="A402" s="21" t="s">
        <v>1579</v>
      </c>
      <c r="B402" s="21"/>
      <c r="C402" s="21" t="s">
        <v>1239</v>
      </c>
      <c r="D402" s="21" t="s">
        <v>1360</v>
      </c>
      <c r="E402" s="21">
        <v>642</v>
      </c>
      <c r="F402" s="22" t="s">
        <v>51</v>
      </c>
      <c r="G402" s="21">
        <v>1</v>
      </c>
      <c r="H402" s="21">
        <v>3</v>
      </c>
      <c r="I402" s="13" t="s">
        <v>1580</v>
      </c>
      <c r="J402" s="21" t="s">
        <v>54</v>
      </c>
      <c r="K402" s="21"/>
      <c r="L402" s="23">
        <v>64000000000</v>
      </c>
      <c r="M402" s="21" t="s">
        <v>286</v>
      </c>
      <c r="N402" s="24">
        <v>71.52</v>
      </c>
      <c r="O402" s="25">
        <v>71.52</v>
      </c>
      <c r="P402" s="26">
        <f t="shared" si="44"/>
        <v>71520</v>
      </c>
      <c r="Q402" s="21">
        <v>2023</v>
      </c>
      <c r="R402" s="21" t="s">
        <v>68</v>
      </c>
      <c r="S402" s="21">
        <v>2023</v>
      </c>
      <c r="T402" s="27" t="s">
        <v>59</v>
      </c>
      <c r="U402" s="28" t="s">
        <v>60</v>
      </c>
      <c r="V402" s="21">
        <v>2023</v>
      </c>
      <c r="W402" s="27" t="s">
        <v>59</v>
      </c>
      <c r="X402" s="21">
        <v>2023</v>
      </c>
      <c r="Y402" s="27" t="s">
        <v>78</v>
      </c>
      <c r="Z402" s="21">
        <v>2024</v>
      </c>
      <c r="AA402" s="27" t="s">
        <v>56</v>
      </c>
      <c r="AB402" s="28" t="s">
        <v>70</v>
      </c>
      <c r="AC402" s="27" t="s">
        <v>78</v>
      </c>
      <c r="AD402" s="28" t="s">
        <v>163</v>
      </c>
      <c r="AE402" s="21" t="s">
        <v>61</v>
      </c>
      <c r="AF402" s="29">
        <v>0</v>
      </c>
      <c r="AG402" s="29">
        <v>348346</v>
      </c>
      <c r="AH402" s="29" t="s">
        <v>62</v>
      </c>
      <c r="AI402" s="29">
        <v>0</v>
      </c>
      <c r="AJ402" s="29">
        <v>8</v>
      </c>
      <c r="AK402" s="21" t="s">
        <v>1581</v>
      </c>
      <c r="AL402" s="27" t="s">
        <v>173</v>
      </c>
      <c r="AM402" s="21" t="s">
        <v>63</v>
      </c>
      <c r="AN402" s="21" t="s">
        <v>64</v>
      </c>
      <c r="AO402" s="27" t="s">
        <v>1575</v>
      </c>
    </row>
    <row r="403" spans="1:41" s="19" customFormat="1" ht="95.25" customHeight="1" x14ac:dyDescent="0.2">
      <c r="A403" s="21" t="s">
        <v>1582</v>
      </c>
      <c r="B403" s="21"/>
      <c r="C403" s="21" t="s">
        <v>1556</v>
      </c>
      <c r="D403" s="21" t="s">
        <v>1557</v>
      </c>
      <c r="E403" s="21">
        <v>642</v>
      </c>
      <c r="F403" s="22" t="s">
        <v>51</v>
      </c>
      <c r="G403" s="21">
        <v>1</v>
      </c>
      <c r="H403" s="21">
        <v>3</v>
      </c>
      <c r="I403" s="13" t="s">
        <v>1583</v>
      </c>
      <c r="J403" s="21" t="s">
        <v>54</v>
      </c>
      <c r="K403" s="21"/>
      <c r="L403" s="23">
        <v>64000000000</v>
      </c>
      <c r="M403" s="21" t="s">
        <v>286</v>
      </c>
      <c r="N403" s="24">
        <v>340</v>
      </c>
      <c r="O403" s="25">
        <v>340</v>
      </c>
      <c r="P403" s="26">
        <f t="shared" si="44"/>
        <v>340000</v>
      </c>
      <c r="Q403" s="21">
        <v>2023</v>
      </c>
      <c r="R403" s="21" t="s">
        <v>68</v>
      </c>
      <c r="S403" s="21">
        <v>2023</v>
      </c>
      <c r="T403" s="27" t="s">
        <v>59</v>
      </c>
      <c r="U403" s="28" t="s">
        <v>60</v>
      </c>
      <c r="V403" s="21">
        <v>2023</v>
      </c>
      <c r="W403" s="27" t="s">
        <v>59</v>
      </c>
      <c r="X403" s="21">
        <v>2023</v>
      </c>
      <c r="Y403" s="27" t="s">
        <v>78</v>
      </c>
      <c r="Z403" s="21">
        <v>2024</v>
      </c>
      <c r="AA403" s="27" t="s">
        <v>56</v>
      </c>
      <c r="AB403" s="28" t="s">
        <v>70</v>
      </c>
      <c r="AC403" s="27" t="s">
        <v>78</v>
      </c>
      <c r="AD403" s="28" t="s">
        <v>163</v>
      </c>
      <c r="AE403" s="21" t="s">
        <v>61</v>
      </c>
      <c r="AF403" s="29">
        <v>0</v>
      </c>
      <c r="AG403" s="29">
        <v>348346</v>
      </c>
      <c r="AH403" s="29" t="s">
        <v>62</v>
      </c>
      <c r="AI403" s="29">
        <v>0</v>
      </c>
      <c r="AJ403" s="29">
        <v>8</v>
      </c>
      <c r="AK403" s="21" t="s">
        <v>1584</v>
      </c>
      <c r="AL403" s="27" t="s">
        <v>173</v>
      </c>
      <c r="AM403" s="21" t="s">
        <v>63</v>
      </c>
      <c r="AN403" s="21" t="s">
        <v>64</v>
      </c>
      <c r="AO403" s="27" t="s">
        <v>1575</v>
      </c>
    </row>
    <row r="404" spans="1:41" s="19" customFormat="1" ht="95.25" customHeight="1" x14ac:dyDescent="0.2">
      <c r="A404" s="21" t="s">
        <v>1585</v>
      </c>
      <c r="B404" s="21"/>
      <c r="C404" s="21" t="s">
        <v>1545</v>
      </c>
      <c r="D404" s="21" t="s">
        <v>1546</v>
      </c>
      <c r="E404" s="21">
        <v>642</v>
      </c>
      <c r="F404" s="22" t="s">
        <v>51</v>
      </c>
      <c r="G404" s="21">
        <v>1</v>
      </c>
      <c r="H404" s="21">
        <v>3</v>
      </c>
      <c r="I404" s="13" t="s">
        <v>1586</v>
      </c>
      <c r="J404" s="21" t="s">
        <v>54</v>
      </c>
      <c r="K404" s="21"/>
      <c r="L404" s="23">
        <v>64000000000</v>
      </c>
      <c r="M404" s="21" t="s">
        <v>286</v>
      </c>
      <c r="N404" s="24">
        <v>1731.84</v>
      </c>
      <c r="O404" s="25">
        <v>346.36799999999999</v>
      </c>
      <c r="P404" s="26">
        <f t="shared" si="44"/>
        <v>1731840</v>
      </c>
      <c r="Q404" s="21">
        <v>2023</v>
      </c>
      <c r="R404" s="21" t="s">
        <v>115</v>
      </c>
      <c r="S404" s="21">
        <v>2023</v>
      </c>
      <c r="T404" s="27" t="s">
        <v>91</v>
      </c>
      <c r="U404" s="28" t="s">
        <v>92</v>
      </c>
      <c r="V404" s="21">
        <v>2023</v>
      </c>
      <c r="W404" s="27" t="s">
        <v>91</v>
      </c>
      <c r="X404" s="21">
        <v>2023</v>
      </c>
      <c r="Y404" s="27" t="s">
        <v>93</v>
      </c>
      <c r="Z404" s="21">
        <v>2023</v>
      </c>
      <c r="AA404" s="27" t="s">
        <v>124</v>
      </c>
      <c r="AB404" s="28">
        <v>2024</v>
      </c>
      <c r="AC404" s="27" t="s">
        <v>93</v>
      </c>
      <c r="AD404" s="28" t="s">
        <v>94</v>
      </c>
      <c r="AE404" s="21" t="s">
        <v>61</v>
      </c>
      <c r="AF404" s="29">
        <v>0</v>
      </c>
      <c r="AG404" s="29">
        <v>348346</v>
      </c>
      <c r="AH404" s="29" t="s">
        <v>62</v>
      </c>
      <c r="AI404" s="29">
        <v>0</v>
      </c>
      <c r="AJ404" s="29">
        <v>11</v>
      </c>
      <c r="AK404" s="21" t="s">
        <v>1587</v>
      </c>
      <c r="AL404" s="27" t="s">
        <v>173</v>
      </c>
      <c r="AM404" s="21" t="s">
        <v>63</v>
      </c>
      <c r="AN404" s="21" t="s">
        <v>64</v>
      </c>
      <c r="AO404" s="27" t="s">
        <v>221</v>
      </c>
    </row>
    <row r="405" spans="1:41" s="19" customFormat="1" ht="95.25" customHeight="1" x14ac:dyDescent="0.2">
      <c r="A405" s="21" t="s">
        <v>1588</v>
      </c>
      <c r="B405" s="21"/>
      <c r="C405" s="21" t="s">
        <v>787</v>
      </c>
      <c r="D405" s="21" t="s">
        <v>50</v>
      </c>
      <c r="E405" s="21">
        <v>642</v>
      </c>
      <c r="F405" s="22" t="s">
        <v>51</v>
      </c>
      <c r="G405" s="21">
        <v>1</v>
      </c>
      <c r="H405" s="21">
        <v>3</v>
      </c>
      <c r="I405" s="13" t="s">
        <v>1589</v>
      </c>
      <c r="J405" s="21" t="s">
        <v>54</v>
      </c>
      <c r="K405" s="21"/>
      <c r="L405" s="23">
        <v>64000000000</v>
      </c>
      <c r="M405" s="21" t="s">
        <v>286</v>
      </c>
      <c r="N405" s="24">
        <v>4738.3599999999997</v>
      </c>
      <c r="O405" s="25">
        <v>1579.453</v>
      </c>
      <c r="P405" s="26">
        <f t="shared" si="44"/>
        <v>4738360</v>
      </c>
      <c r="Q405" s="21">
        <v>2023</v>
      </c>
      <c r="R405" s="21" t="s">
        <v>93</v>
      </c>
      <c r="S405" s="21">
        <v>2023</v>
      </c>
      <c r="T405" s="27" t="s">
        <v>124</v>
      </c>
      <c r="U405" s="28" t="s">
        <v>129</v>
      </c>
      <c r="V405" s="21">
        <v>2023</v>
      </c>
      <c r="W405" s="27" t="s">
        <v>124</v>
      </c>
      <c r="X405" s="21">
        <v>2023</v>
      </c>
      <c r="Y405" s="27" t="s">
        <v>130</v>
      </c>
      <c r="Z405" s="21">
        <v>2023</v>
      </c>
      <c r="AA405" s="27" t="s">
        <v>71</v>
      </c>
      <c r="AB405" s="28">
        <v>2024</v>
      </c>
      <c r="AC405" s="27" t="s">
        <v>130</v>
      </c>
      <c r="AD405" s="28" t="s">
        <v>170</v>
      </c>
      <c r="AE405" s="21" t="s">
        <v>61</v>
      </c>
      <c r="AF405" s="29">
        <v>0</v>
      </c>
      <c r="AG405" s="29">
        <v>348346</v>
      </c>
      <c r="AH405" s="29" t="s">
        <v>62</v>
      </c>
      <c r="AI405" s="29">
        <v>0</v>
      </c>
      <c r="AJ405" s="29">
        <v>11</v>
      </c>
      <c r="AK405" s="21" t="s">
        <v>1590</v>
      </c>
      <c r="AL405" s="27" t="s">
        <v>173</v>
      </c>
      <c r="AM405" s="21" t="s">
        <v>63</v>
      </c>
      <c r="AN405" s="21" t="s">
        <v>64</v>
      </c>
      <c r="AO405" s="27" t="s">
        <v>221</v>
      </c>
    </row>
    <row r="406" spans="1:41" s="19" customFormat="1" ht="95.25" customHeight="1" x14ac:dyDescent="0.2">
      <c r="A406" s="21" t="s">
        <v>1591</v>
      </c>
      <c r="B406" s="21"/>
      <c r="C406" s="21" t="s">
        <v>992</v>
      </c>
      <c r="D406" s="21" t="s">
        <v>993</v>
      </c>
      <c r="E406" s="21">
        <v>642</v>
      </c>
      <c r="F406" s="22" t="s">
        <v>51</v>
      </c>
      <c r="G406" s="21">
        <v>1</v>
      </c>
      <c r="H406" s="21">
        <v>3</v>
      </c>
      <c r="I406" s="13" t="s">
        <v>1592</v>
      </c>
      <c r="J406" s="21" t="s">
        <v>54</v>
      </c>
      <c r="K406" s="21"/>
      <c r="L406" s="23" t="s">
        <v>632</v>
      </c>
      <c r="M406" s="21" t="s">
        <v>286</v>
      </c>
      <c r="N406" s="24">
        <v>2610</v>
      </c>
      <c r="O406" s="25">
        <v>1305</v>
      </c>
      <c r="P406" s="26">
        <f t="shared" si="44"/>
        <v>2610000</v>
      </c>
      <c r="Q406" s="21">
        <v>2023</v>
      </c>
      <c r="R406" s="21" t="s">
        <v>115</v>
      </c>
      <c r="S406" s="21">
        <v>2023</v>
      </c>
      <c r="T406" s="27" t="s">
        <v>91</v>
      </c>
      <c r="U406" s="28" t="s">
        <v>92</v>
      </c>
      <c r="V406" s="21">
        <v>2023</v>
      </c>
      <c r="W406" s="27" t="s">
        <v>91</v>
      </c>
      <c r="X406" s="21">
        <v>2023</v>
      </c>
      <c r="Y406" s="27" t="s">
        <v>93</v>
      </c>
      <c r="Z406" s="21">
        <v>2023</v>
      </c>
      <c r="AA406" s="27" t="s">
        <v>124</v>
      </c>
      <c r="AB406" s="28">
        <v>2024</v>
      </c>
      <c r="AC406" s="27" t="s">
        <v>93</v>
      </c>
      <c r="AD406" s="28" t="s">
        <v>94</v>
      </c>
      <c r="AE406" s="21" t="s">
        <v>61</v>
      </c>
      <c r="AF406" s="29">
        <v>0</v>
      </c>
      <c r="AG406" s="29">
        <v>348346</v>
      </c>
      <c r="AH406" s="29" t="s">
        <v>62</v>
      </c>
      <c r="AI406" s="29">
        <v>0</v>
      </c>
      <c r="AJ406" s="29">
        <v>0</v>
      </c>
      <c r="AK406" s="21" t="s">
        <v>1593</v>
      </c>
      <c r="AL406" s="27" t="s">
        <v>173</v>
      </c>
      <c r="AM406" s="21" t="s">
        <v>63</v>
      </c>
      <c r="AN406" s="21" t="s">
        <v>64</v>
      </c>
      <c r="AO406" s="27" t="s">
        <v>221</v>
      </c>
    </row>
    <row r="407" spans="1:41" s="19" customFormat="1" ht="95.25" customHeight="1" x14ac:dyDescent="0.2">
      <c r="A407" s="21" t="s">
        <v>1594</v>
      </c>
      <c r="B407" s="21"/>
      <c r="C407" s="21" t="s">
        <v>998</v>
      </c>
      <c r="D407" s="21" t="s">
        <v>999</v>
      </c>
      <c r="E407" s="21">
        <v>642</v>
      </c>
      <c r="F407" s="22" t="s">
        <v>51</v>
      </c>
      <c r="G407" s="21">
        <v>1</v>
      </c>
      <c r="H407" s="21">
        <v>3</v>
      </c>
      <c r="I407" s="13" t="s">
        <v>1595</v>
      </c>
      <c r="J407" s="21" t="s">
        <v>54</v>
      </c>
      <c r="K407" s="21"/>
      <c r="L407" s="23" t="s">
        <v>632</v>
      </c>
      <c r="M407" s="21" t="s">
        <v>286</v>
      </c>
      <c r="N407" s="24">
        <v>3335.25</v>
      </c>
      <c r="O407" s="25">
        <v>2779.375</v>
      </c>
      <c r="P407" s="26">
        <f t="shared" si="44"/>
        <v>3335250</v>
      </c>
      <c r="Q407" s="21">
        <v>2023</v>
      </c>
      <c r="R407" s="21" t="s">
        <v>56</v>
      </c>
      <c r="S407" s="21">
        <v>2023</v>
      </c>
      <c r="T407" s="27" t="s">
        <v>105</v>
      </c>
      <c r="U407" s="28" t="s">
        <v>106</v>
      </c>
      <c r="V407" s="21">
        <v>2023</v>
      </c>
      <c r="W407" s="27" t="s">
        <v>105</v>
      </c>
      <c r="X407" s="21">
        <v>2023</v>
      </c>
      <c r="Y407" s="27" t="s">
        <v>107</v>
      </c>
      <c r="Z407" s="21">
        <v>2023</v>
      </c>
      <c r="AA407" s="27" t="s">
        <v>115</v>
      </c>
      <c r="AB407" s="28">
        <v>2024</v>
      </c>
      <c r="AC407" s="27" t="s">
        <v>107</v>
      </c>
      <c r="AD407" s="28" t="s">
        <v>108</v>
      </c>
      <c r="AE407" s="21" t="s">
        <v>61</v>
      </c>
      <c r="AF407" s="29">
        <v>0</v>
      </c>
      <c r="AG407" s="29">
        <v>348346</v>
      </c>
      <c r="AH407" s="29" t="s">
        <v>62</v>
      </c>
      <c r="AI407" s="29">
        <v>1</v>
      </c>
      <c r="AJ407" s="29">
        <v>0</v>
      </c>
      <c r="AK407" s="21" t="s">
        <v>1596</v>
      </c>
      <c r="AL407" s="27" t="s">
        <v>173</v>
      </c>
      <c r="AM407" s="21" t="s">
        <v>63</v>
      </c>
      <c r="AN407" s="21" t="s">
        <v>64</v>
      </c>
      <c r="AO407" s="27" t="s">
        <v>221</v>
      </c>
    </row>
    <row r="408" spans="1:41" s="19" customFormat="1" ht="95.25" customHeight="1" x14ac:dyDescent="0.2">
      <c r="A408" s="21" t="s">
        <v>1597</v>
      </c>
      <c r="B408" s="21"/>
      <c r="C408" s="21" t="s">
        <v>1043</v>
      </c>
      <c r="D408" s="21" t="s">
        <v>1044</v>
      </c>
      <c r="E408" s="21">
        <v>642</v>
      </c>
      <c r="F408" s="22" t="s">
        <v>51</v>
      </c>
      <c r="G408" s="21">
        <v>1</v>
      </c>
      <c r="H408" s="21">
        <v>3</v>
      </c>
      <c r="I408" s="13" t="s">
        <v>1598</v>
      </c>
      <c r="J408" s="21" t="s">
        <v>54</v>
      </c>
      <c r="K408" s="21"/>
      <c r="L408" s="23" t="s">
        <v>632</v>
      </c>
      <c r="M408" s="21" t="s">
        <v>286</v>
      </c>
      <c r="N408" s="24">
        <v>1361.85</v>
      </c>
      <c r="O408" s="25">
        <v>680.92499999999995</v>
      </c>
      <c r="P408" s="26">
        <f t="shared" si="44"/>
        <v>1361850</v>
      </c>
      <c r="Q408" s="21">
        <v>2023</v>
      </c>
      <c r="R408" s="21" t="s">
        <v>93</v>
      </c>
      <c r="S408" s="21">
        <v>2023</v>
      </c>
      <c r="T408" s="27" t="s">
        <v>124</v>
      </c>
      <c r="U408" s="28" t="s">
        <v>129</v>
      </c>
      <c r="V408" s="21">
        <v>2023</v>
      </c>
      <c r="W408" s="27" t="s">
        <v>124</v>
      </c>
      <c r="X408" s="21">
        <v>2023</v>
      </c>
      <c r="Y408" s="27" t="s">
        <v>130</v>
      </c>
      <c r="Z408" s="21">
        <v>2023</v>
      </c>
      <c r="AA408" s="27" t="s">
        <v>71</v>
      </c>
      <c r="AB408" s="28">
        <v>2024</v>
      </c>
      <c r="AC408" s="27" t="s">
        <v>130</v>
      </c>
      <c r="AD408" s="28" t="s">
        <v>170</v>
      </c>
      <c r="AE408" s="21" t="s">
        <v>61</v>
      </c>
      <c r="AF408" s="29">
        <v>0</v>
      </c>
      <c r="AG408" s="29">
        <v>348346</v>
      </c>
      <c r="AH408" s="29" t="s">
        <v>62</v>
      </c>
      <c r="AI408" s="29">
        <v>1</v>
      </c>
      <c r="AJ408" s="29">
        <v>0</v>
      </c>
      <c r="AK408" s="21" t="s">
        <v>1599</v>
      </c>
      <c r="AL408" s="27" t="s">
        <v>173</v>
      </c>
      <c r="AM408" s="21" t="s">
        <v>63</v>
      </c>
      <c r="AN408" s="21" t="s">
        <v>64</v>
      </c>
      <c r="AO408" s="27" t="s">
        <v>221</v>
      </c>
    </row>
    <row r="409" spans="1:41" s="19" customFormat="1" ht="95.25" customHeight="1" x14ac:dyDescent="0.2">
      <c r="A409" s="21" t="s">
        <v>1600</v>
      </c>
      <c r="B409" s="21"/>
      <c r="C409" s="21" t="s">
        <v>1031</v>
      </c>
      <c r="D409" s="21" t="s">
        <v>1032</v>
      </c>
      <c r="E409" s="21">
        <v>642</v>
      </c>
      <c r="F409" s="22" t="s">
        <v>51</v>
      </c>
      <c r="G409" s="21">
        <v>1</v>
      </c>
      <c r="H409" s="21">
        <v>3</v>
      </c>
      <c r="I409" s="13" t="s">
        <v>1601</v>
      </c>
      <c r="J409" s="21" t="s">
        <v>54</v>
      </c>
      <c r="K409" s="21"/>
      <c r="L409" s="23" t="s">
        <v>632</v>
      </c>
      <c r="M409" s="21" t="s">
        <v>286</v>
      </c>
      <c r="N409" s="24">
        <v>6617.68</v>
      </c>
      <c r="O409" s="25">
        <v>3308.84</v>
      </c>
      <c r="P409" s="26">
        <f t="shared" si="44"/>
        <v>6617680</v>
      </c>
      <c r="Q409" s="21">
        <v>2023</v>
      </c>
      <c r="R409" s="21" t="s">
        <v>130</v>
      </c>
      <c r="S409" s="21">
        <v>2023</v>
      </c>
      <c r="T409" s="27" t="s">
        <v>71</v>
      </c>
      <c r="U409" s="28" t="s">
        <v>200</v>
      </c>
      <c r="V409" s="21">
        <v>2023</v>
      </c>
      <c r="W409" s="27" t="s">
        <v>71</v>
      </c>
      <c r="X409" s="21">
        <v>2023</v>
      </c>
      <c r="Y409" s="27" t="s">
        <v>68</v>
      </c>
      <c r="Z409" s="21">
        <v>2023</v>
      </c>
      <c r="AA409" s="27" t="s">
        <v>59</v>
      </c>
      <c r="AB409" s="28">
        <v>2024</v>
      </c>
      <c r="AC409" s="27" t="s">
        <v>68</v>
      </c>
      <c r="AD409" s="28" t="s">
        <v>101</v>
      </c>
      <c r="AE409" s="21" t="s">
        <v>61</v>
      </c>
      <c r="AF409" s="29">
        <v>0</v>
      </c>
      <c r="AG409" s="29">
        <v>348346</v>
      </c>
      <c r="AH409" s="29" t="s">
        <v>62</v>
      </c>
      <c r="AI409" s="29">
        <v>1</v>
      </c>
      <c r="AJ409" s="29">
        <v>0</v>
      </c>
      <c r="AK409" s="21" t="s">
        <v>1602</v>
      </c>
      <c r="AL409" s="27" t="s">
        <v>173</v>
      </c>
      <c r="AM409" s="21" t="s">
        <v>63</v>
      </c>
      <c r="AN409" s="21" t="s">
        <v>64</v>
      </c>
      <c r="AO409" s="27" t="s">
        <v>221</v>
      </c>
    </row>
    <row r="410" spans="1:41" s="19" customFormat="1" ht="95.25" customHeight="1" x14ac:dyDescent="0.2">
      <c r="A410" s="21" t="s">
        <v>1603</v>
      </c>
      <c r="B410" s="21"/>
      <c r="C410" s="21" t="s">
        <v>1031</v>
      </c>
      <c r="D410" s="21" t="s">
        <v>1044</v>
      </c>
      <c r="E410" s="21">
        <v>642</v>
      </c>
      <c r="F410" s="22" t="s">
        <v>1604</v>
      </c>
      <c r="G410" s="21">
        <v>1</v>
      </c>
      <c r="H410" s="21">
        <v>2</v>
      </c>
      <c r="I410" s="13" t="s">
        <v>1605</v>
      </c>
      <c r="J410" s="21" t="s">
        <v>54</v>
      </c>
      <c r="K410" s="21"/>
      <c r="L410" s="23" t="s">
        <v>632</v>
      </c>
      <c r="M410" s="21" t="s">
        <v>286</v>
      </c>
      <c r="N410" s="24">
        <v>5420</v>
      </c>
      <c r="O410" s="25">
        <v>2710</v>
      </c>
      <c r="P410" s="26">
        <f t="shared" si="44"/>
        <v>5420000</v>
      </c>
      <c r="Q410" s="21">
        <v>2023</v>
      </c>
      <c r="R410" s="21" t="s">
        <v>130</v>
      </c>
      <c r="S410" s="21">
        <v>2023</v>
      </c>
      <c r="T410" s="27" t="s">
        <v>71</v>
      </c>
      <c r="U410" s="28" t="s">
        <v>200</v>
      </c>
      <c r="V410" s="21">
        <v>2023</v>
      </c>
      <c r="W410" s="27" t="s">
        <v>71</v>
      </c>
      <c r="X410" s="21">
        <v>2023</v>
      </c>
      <c r="Y410" s="27" t="s">
        <v>68</v>
      </c>
      <c r="Z410" s="21">
        <v>2023</v>
      </c>
      <c r="AA410" s="27" t="s">
        <v>59</v>
      </c>
      <c r="AB410" s="28">
        <v>2024</v>
      </c>
      <c r="AC410" s="27" t="s">
        <v>68</v>
      </c>
      <c r="AD410" s="28" t="s">
        <v>101</v>
      </c>
      <c r="AE410" s="21" t="s">
        <v>61</v>
      </c>
      <c r="AF410" s="29">
        <v>0</v>
      </c>
      <c r="AG410" s="29">
        <v>348346</v>
      </c>
      <c r="AH410" s="29" t="s">
        <v>62</v>
      </c>
      <c r="AI410" s="29">
        <v>1</v>
      </c>
      <c r="AJ410" s="29">
        <v>0</v>
      </c>
      <c r="AK410" s="21" t="s">
        <v>1606</v>
      </c>
      <c r="AL410" s="27"/>
      <c r="AM410" s="21" t="s">
        <v>63</v>
      </c>
      <c r="AN410" s="21" t="s">
        <v>64</v>
      </c>
      <c r="AO410" s="27" t="s">
        <v>221</v>
      </c>
    </row>
    <row r="411" spans="1:41" s="19" customFormat="1" ht="95.25" customHeight="1" x14ac:dyDescent="0.2">
      <c r="A411" s="21" t="s">
        <v>1607</v>
      </c>
      <c r="B411" s="21"/>
      <c r="C411" s="21" t="s">
        <v>609</v>
      </c>
      <c r="D411" s="21" t="s">
        <v>985</v>
      </c>
      <c r="E411" s="21">
        <v>642</v>
      </c>
      <c r="F411" s="22" t="s">
        <v>51</v>
      </c>
      <c r="G411" s="21">
        <v>1</v>
      </c>
      <c r="H411" s="21">
        <v>3</v>
      </c>
      <c r="I411" s="13" t="s">
        <v>1608</v>
      </c>
      <c r="J411" s="21" t="s">
        <v>54</v>
      </c>
      <c r="K411" s="21"/>
      <c r="L411" s="23" t="s">
        <v>632</v>
      </c>
      <c r="M411" s="21" t="s">
        <v>286</v>
      </c>
      <c r="N411" s="24">
        <v>125.52</v>
      </c>
      <c r="O411" s="25">
        <v>73.22</v>
      </c>
      <c r="P411" s="26">
        <f t="shared" si="44"/>
        <v>125520</v>
      </c>
      <c r="Q411" s="21">
        <v>2023</v>
      </c>
      <c r="R411" s="21" t="s">
        <v>107</v>
      </c>
      <c r="S411" s="21">
        <v>2023</v>
      </c>
      <c r="T411" s="27" t="s">
        <v>115</v>
      </c>
      <c r="U411" s="28" t="s">
        <v>755</v>
      </c>
      <c r="V411" s="21">
        <v>2023</v>
      </c>
      <c r="W411" s="27" t="s">
        <v>115</v>
      </c>
      <c r="X411" s="21">
        <v>2023</v>
      </c>
      <c r="Y411" s="27" t="s">
        <v>91</v>
      </c>
      <c r="Z411" s="21">
        <v>2023</v>
      </c>
      <c r="AA411" s="27" t="s">
        <v>93</v>
      </c>
      <c r="AB411" s="28">
        <v>2024</v>
      </c>
      <c r="AC411" s="27" t="s">
        <v>91</v>
      </c>
      <c r="AD411" s="28" t="s">
        <v>225</v>
      </c>
      <c r="AE411" s="21" t="s">
        <v>61</v>
      </c>
      <c r="AF411" s="29">
        <v>0</v>
      </c>
      <c r="AG411" s="29">
        <v>348346</v>
      </c>
      <c r="AH411" s="29" t="s">
        <v>62</v>
      </c>
      <c r="AI411" s="29">
        <v>0</v>
      </c>
      <c r="AJ411" s="29">
        <v>0</v>
      </c>
      <c r="AK411" s="21" t="s">
        <v>1609</v>
      </c>
      <c r="AL411" s="27"/>
      <c r="AM411" s="21" t="s">
        <v>63</v>
      </c>
      <c r="AN411" s="21" t="s">
        <v>64</v>
      </c>
      <c r="AO411" s="27"/>
    </row>
    <row r="412" spans="1:41" s="19" customFormat="1" ht="95.25" customHeight="1" x14ac:dyDescent="0.2">
      <c r="A412" s="21" t="s">
        <v>1610</v>
      </c>
      <c r="B412" s="21"/>
      <c r="C412" s="21" t="s">
        <v>882</v>
      </c>
      <c r="D412" s="21" t="s">
        <v>883</v>
      </c>
      <c r="E412" s="21">
        <v>642</v>
      </c>
      <c r="F412" s="22" t="s">
        <v>51</v>
      </c>
      <c r="G412" s="21">
        <v>1</v>
      </c>
      <c r="H412" s="21">
        <v>3</v>
      </c>
      <c r="I412" s="13" t="s">
        <v>1611</v>
      </c>
      <c r="J412" s="21" t="s">
        <v>54</v>
      </c>
      <c r="K412" s="21"/>
      <c r="L412" s="23" t="s">
        <v>632</v>
      </c>
      <c r="M412" s="21" t="s">
        <v>286</v>
      </c>
      <c r="N412" s="24">
        <v>163.80000000000001</v>
      </c>
      <c r="O412" s="25">
        <v>40.950000000000003</v>
      </c>
      <c r="P412" s="26">
        <f t="shared" si="44"/>
        <v>163800</v>
      </c>
      <c r="Q412" s="21">
        <v>2023</v>
      </c>
      <c r="R412" s="21" t="s">
        <v>93</v>
      </c>
      <c r="S412" s="21">
        <v>2023</v>
      </c>
      <c r="T412" s="27" t="s">
        <v>124</v>
      </c>
      <c r="U412" s="28" t="s">
        <v>129</v>
      </c>
      <c r="V412" s="21">
        <v>2023</v>
      </c>
      <c r="W412" s="27" t="s">
        <v>124</v>
      </c>
      <c r="X412" s="21">
        <v>2023</v>
      </c>
      <c r="Y412" s="27" t="s">
        <v>130</v>
      </c>
      <c r="Z412" s="21">
        <v>2023</v>
      </c>
      <c r="AA412" s="27" t="s">
        <v>71</v>
      </c>
      <c r="AB412" s="28">
        <v>2024</v>
      </c>
      <c r="AC412" s="27" t="s">
        <v>130</v>
      </c>
      <c r="AD412" s="28" t="s">
        <v>170</v>
      </c>
      <c r="AE412" s="21" t="s">
        <v>61</v>
      </c>
      <c r="AF412" s="29">
        <v>0</v>
      </c>
      <c r="AG412" s="29">
        <v>348346</v>
      </c>
      <c r="AH412" s="29" t="s">
        <v>62</v>
      </c>
      <c r="AI412" s="29">
        <v>0</v>
      </c>
      <c r="AJ412" s="29">
        <v>3</v>
      </c>
      <c r="AK412" s="21" t="s">
        <v>1612</v>
      </c>
      <c r="AL412" s="27"/>
      <c r="AM412" s="21" t="s">
        <v>63</v>
      </c>
      <c r="AN412" s="21" t="s">
        <v>64</v>
      </c>
      <c r="AO412" s="27"/>
    </row>
    <row r="413" spans="1:41" s="19" customFormat="1" ht="95.25" customHeight="1" x14ac:dyDescent="0.2">
      <c r="A413" s="21" t="s">
        <v>1613</v>
      </c>
      <c r="B413" s="21"/>
      <c r="C413" s="21" t="s">
        <v>882</v>
      </c>
      <c r="D413" s="21" t="s">
        <v>883</v>
      </c>
      <c r="E413" s="21">
        <v>642</v>
      </c>
      <c r="F413" s="22" t="s">
        <v>51</v>
      </c>
      <c r="G413" s="21">
        <v>1</v>
      </c>
      <c r="H413" s="21">
        <v>3</v>
      </c>
      <c r="I413" s="13" t="s">
        <v>1614</v>
      </c>
      <c r="J413" s="21" t="s">
        <v>54</v>
      </c>
      <c r="K413" s="21"/>
      <c r="L413" s="23" t="s">
        <v>632</v>
      </c>
      <c r="M413" s="21" t="s">
        <v>286</v>
      </c>
      <c r="N413" s="24">
        <v>4450.5600000000004</v>
      </c>
      <c r="O413" s="25">
        <v>4450.5600000000004</v>
      </c>
      <c r="P413" s="26">
        <f t="shared" si="44"/>
        <v>4450560</v>
      </c>
      <c r="Q413" s="21">
        <v>2023</v>
      </c>
      <c r="R413" s="21" t="s">
        <v>56</v>
      </c>
      <c r="S413" s="21">
        <v>2023</v>
      </c>
      <c r="T413" s="27" t="s">
        <v>105</v>
      </c>
      <c r="U413" s="28" t="s">
        <v>106</v>
      </c>
      <c r="V413" s="21">
        <v>2023</v>
      </c>
      <c r="W413" s="27" t="s">
        <v>105</v>
      </c>
      <c r="X413" s="21">
        <v>2023</v>
      </c>
      <c r="Y413" s="27" t="s">
        <v>107</v>
      </c>
      <c r="Z413" s="21">
        <v>2023</v>
      </c>
      <c r="AA413" s="27" t="s">
        <v>115</v>
      </c>
      <c r="AB413" s="28">
        <v>2024</v>
      </c>
      <c r="AC413" s="27" t="s">
        <v>107</v>
      </c>
      <c r="AD413" s="28" t="s">
        <v>108</v>
      </c>
      <c r="AE413" s="21" t="s">
        <v>61</v>
      </c>
      <c r="AF413" s="29">
        <v>0</v>
      </c>
      <c r="AG413" s="29">
        <v>348346</v>
      </c>
      <c r="AH413" s="29" t="s">
        <v>62</v>
      </c>
      <c r="AI413" s="29">
        <v>0</v>
      </c>
      <c r="AJ413" s="29">
        <v>3</v>
      </c>
      <c r="AK413" s="21" t="s">
        <v>1615</v>
      </c>
      <c r="AL413" s="27"/>
      <c r="AM413" s="21" t="s">
        <v>63</v>
      </c>
      <c r="AN413" s="21" t="s">
        <v>64</v>
      </c>
      <c r="AO413" s="27"/>
    </row>
    <row r="414" spans="1:41" s="19" customFormat="1" ht="95.25" customHeight="1" x14ac:dyDescent="0.2">
      <c r="A414" s="21" t="s">
        <v>1616</v>
      </c>
      <c r="B414" s="21"/>
      <c r="C414" s="21" t="s">
        <v>519</v>
      </c>
      <c r="D414" s="21" t="s">
        <v>520</v>
      </c>
      <c r="E414" s="21">
        <v>642</v>
      </c>
      <c r="F414" s="22" t="s">
        <v>51</v>
      </c>
      <c r="G414" s="21">
        <v>1</v>
      </c>
      <c r="H414" s="21">
        <v>3</v>
      </c>
      <c r="I414" s="13" t="s">
        <v>521</v>
      </c>
      <c r="J414" s="21" t="s">
        <v>54</v>
      </c>
      <c r="K414" s="21"/>
      <c r="L414" s="23" t="s">
        <v>632</v>
      </c>
      <c r="M414" s="21" t="s">
        <v>286</v>
      </c>
      <c r="N414" s="24">
        <v>867.56</v>
      </c>
      <c r="O414" s="25">
        <v>867.56</v>
      </c>
      <c r="P414" s="26">
        <f t="shared" si="44"/>
        <v>867560</v>
      </c>
      <c r="Q414" s="21">
        <v>2023</v>
      </c>
      <c r="R414" s="21" t="s">
        <v>115</v>
      </c>
      <c r="S414" s="21">
        <v>2023</v>
      </c>
      <c r="T414" s="27" t="s">
        <v>91</v>
      </c>
      <c r="U414" s="28" t="s">
        <v>92</v>
      </c>
      <c r="V414" s="21">
        <v>2023</v>
      </c>
      <c r="W414" s="27" t="s">
        <v>91</v>
      </c>
      <c r="X414" s="21">
        <v>2023</v>
      </c>
      <c r="Y414" s="27" t="s">
        <v>93</v>
      </c>
      <c r="Z414" s="21">
        <v>2023</v>
      </c>
      <c r="AA414" s="27" t="s">
        <v>124</v>
      </c>
      <c r="AB414" s="28">
        <v>2024</v>
      </c>
      <c r="AC414" s="27" t="s">
        <v>93</v>
      </c>
      <c r="AD414" s="28" t="s">
        <v>94</v>
      </c>
      <c r="AE414" s="21" t="s">
        <v>61</v>
      </c>
      <c r="AF414" s="29">
        <v>0</v>
      </c>
      <c r="AG414" s="29">
        <v>348346</v>
      </c>
      <c r="AH414" s="29" t="s">
        <v>62</v>
      </c>
      <c r="AI414" s="29">
        <v>0</v>
      </c>
      <c r="AJ414" s="29">
        <v>0</v>
      </c>
      <c r="AK414" s="21" t="s">
        <v>1617</v>
      </c>
      <c r="AL414" s="27"/>
      <c r="AM414" s="21" t="s">
        <v>63</v>
      </c>
      <c r="AN414" s="21" t="s">
        <v>64</v>
      </c>
      <c r="AO414" s="27" t="s">
        <v>221</v>
      </c>
    </row>
    <row r="415" spans="1:41" s="19" customFormat="1" ht="95.25" customHeight="1" x14ac:dyDescent="0.2">
      <c r="A415" s="21" t="s">
        <v>1618</v>
      </c>
      <c r="B415" s="21"/>
      <c r="C415" s="21" t="s">
        <v>193</v>
      </c>
      <c r="D415" s="21" t="s">
        <v>1619</v>
      </c>
      <c r="E415" s="21">
        <v>792</v>
      </c>
      <c r="F415" s="22" t="s">
        <v>248</v>
      </c>
      <c r="G415" s="21">
        <v>85</v>
      </c>
      <c r="H415" s="21">
        <v>3</v>
      </c>
      <c r="I415" s="13" t="s">
        <v>1620</v>
      </c>
      <c r="J415" s="21" t="s">
        <v>54</v>
      </c>
      <c r="K415" s="21"/>
      <c r="L415" s="23" t="s">
        <v>632</v>
      </c>
      <c r="M415" s="21" t="s">
        <v>286</v>
      </c>
      <c r="N415" s="24">
        <v>580.95000000000005</v>
      </c>
      <c r="O415" s="25">
        <v>580.95000000000005</v>
      </c>
      <c r="P415" s="26">
        <f t="shared" si="44"/>
        <v>580950</v>
      </c>
      <c r="Q415" s="21">
        <v>2023</v>
      </c>
      <c r="R415" s="21" t="s">
        <v>71</v>
      </c>
      <c r="S415" s="21">
        <v>2023</v>
      </c>
      <c r="T415" s="27" t="s">
        <v>68</v>
      </c>
      <c r="U415" s="28" t="s">
        <v>69</v>
      </c>
      <c r="V415" s="21">
        <v>2023</v>
      </c>
      <c r="W415" s="27" t="s">
        <v>68</v>
      </c>
      <c r="X415" s="21">
        <v>2023</v>
      </c>
      <c r="Y415" s="27" t="s">
        <v>59</v>
      </c>
      <c r="Z415" s="21">
        <v>2023</v>
      </c>
      <c r="AA415" s="27" t="s">
        <v>78</v>
      </c>
      <c r="AB415" s="28">
        <v>2024</v>
      </c>
      <c r="AC415" s="27" t="s">
        <v>59</v>
      </c>
      <c r="AD415" s="28" t="s">
        <v>142</v>
      </c>
      <c r="AE415" s="21" t="s">
        <v>171</v>
      </c>
      <c r="AF415" s="29">
        <v>0</v>
      </c>
      <c r="AG415" s="29">
        <v>348277</v>
      </c>
      <c r="AH415" s="29" t="s">
        <v>62</v>
      </c>
      <c r="AI415" s="29">
        <v>0</v>
      </c>
      <c r="AJ415" s="29">
        <v>22</v>
      </c>
      <c r="AK415" s="21" t="s">
        <v>1621</v>
      </c>
      <c r="AL415" s="27" t="s">
        <v>173</v>
      </c>
      <c r="AM415" s="21" t="s">
        <v>63</v>
      </c>
      <c r="AN415" s="21" t="s">
        <v>64</v>
      </c>
      <c r="AO415" s="27" t="s">
        <v>221</v>
      </c>
    </row>
    <row r="416" spans="1:41" s="19" customFormat="1" ht="95.25" customHeight="1" x14ac:dyDescent="0.2">
      <c r="A416" s="21" t="s">
        <v>1622</v>
      </c>
      <c r="B416" s="21"/>
      <c r="C416" s="21" t="s">
        <v>1443</v>
      </c>
      <c r="D416" s="21" t="s">
        <v>1623</v>
      </c>
      <c r="E416" s="21">
        <v>166</v>
      </c>
      <c r="F416" s="22" t="s">
        <v>1624</v>
      </c>
      <c r="G416" s="21">
        <v>600</v>
      </c>
      <c r="H416" s="21">
        <v>1</v>
      </c>
      <c r="I416" s="13" t="s">
        <v>1445</v>
      </c>
      <c r="J416" s="21" t="s">
        <v>54</v>
      </c>
      <c r="K416" s="21"/>
      <c r="L416" s="23" t="s">
        <v>632</v>
      </c>
      <c r="M416" s="21" t="s">
        <v>286</v>
      </c>
      <c r="N416" s="24">
        <v>251</v>
      </c>
      <c r="O416" s="25">
        <v>251</v>
      </c>
      <c r="P416" s="26">
        <f t="shared" si="44"/>
        <v>251000</v>
      </c>
      <c r="Q416" s="21">
        <v>2023</v>
      </c>
      <c r="R416" s="21" t="s">
        <v>107</v>
      </c>
      <c r="S416" s="21" t="s">
        <v>58</v>
      </c>
      <c r="T416" s="27" t="s">
        <v>115</v>
      </c>
      <c r="U416" s="28" t="s">
        <v>755</v>
      </c>
      <c r="V416" s="21">
        <v>2023</v>
      </c>
      <c r="W416" s="27" t="s">
        <v>91</v>
      </c>
      <c r="X416" s="21">
        <v>2023</v>
      </c>
      <c r="Y416" s="27" t="s">
        <v>91</v>
      </c>
      <c r="Z416" s="21" t="s">
        <v>58</v>
      </c>
      <c r="AA416" s="27" t="s">
        <v>93</v>
      </c>
      <c r="AB416" s="28">
        <v>2023</v>
      </c>
      <c r="AC416" s="27" t="s">
        <v>130</v>
      </c>
      <c r="AD416" s="28" t="s">
        <v>158</v>
      </c>
      <c r="AE416" s="21" t="s">
        <v>171</v>
      </c>
      <c r="AF416" s="29">
        <v>1</v>
      </c>
      <c r="AG416" s="29">
        <v>348277</v>
      </c>
      <c r="AH416" s="29" t="s">
        <v>62</v>
      </c>
      <c r="AI416" s="29">
        <v>0</v>
      </c>
      <c r="AJ416" s="29">
        <v>0</v>
      </c>
      <c r="AK416" s="21"/>
      <c r="AL416" s="27" t="s">
        <v>173</v>
      </c>
      <c r="AM416" s="21" t="s">
        <v>63</v>
      </c>
      <c r="AN416" s="21" t="s">
        <v>64</v>
      </c>
      <c r="AO416" s="27"/>
    </row>
    <row r="417" spans="1:41" s="19" customFormat="1" ht="95.25" customHeight="1" x14ac:dyDescent="0.2">
      <c r="A417" s="21" t="s">
        <v>1625</v>
      </c>
      <c r="B417" s="21"/>
      <c r="C417" s="21" t="s">
        <v>1626</v>
      </c>
      <c r="D417" s="21" t="s">
        <v>1627</v>
      </c>
      <c r="E417" s="21">
        <v>113</v>
      </c>
      <c r="F417" s="22" t="s">
        <v>1628</v>
      </c>
      <c r="G417" s="21">
        <v>2000</v>
      </c>
      <c r="H417" s="21">
        <v>1</v>
      </c>
      <c r="I417" s="13" t="s">
        <v>1629</v>
      </c>
      <c r="J417" s="21" t="s">
        <v>54</v>
      </c>
      <c r="K417" s="21"/>
      <c r="L417" s="23" t="s">
        <v>632</v>
      </c>
      <c r="M417" s="21" t="s">
        <v>286</v>
      </c>
      <c r="N417" s="24">
        <v>3484</v>
      </c>
      <c r="O417" s="25">
        <v>2032.3333399999999</v>
      </c>
      <c r="P417" s="26">
        <f t="shared" si="44"/>
        <v>3484000</v>
      </c>
      <c r="Q417" s="21">
        <v>2023</v>
      </c>
      <c r="R417" s="21" t="s">
        <v>115</v>
      </c>
      <c r="S417" s="21">
        <v>2023</v>
      </c>
      <c r="T417" s="27" t="s">
        <v>344</v>
      </c>
      <c r="U417" s="28" t="s">
        <v>92</v>
      </c>
      <c r="V417" s="21">
        <v>2023</v>
      </c>
      <c r="W417" s="27" t="s">
        <v>91</v>
      </c>
      <c r="X417" s="21">
        <v>2023</v>
      </c>
      <c r="Y417" s="27" t="s">
        <v>93</v>
      </c>
      <c r="Z417" s="21" t="s">
        <v>58</v>
      </c>
      <c r="AA417" s="27" t="s">
        <v>93</v>
      </c>
      <c r="AB417" s="28">
        <v>2024</v>
      </c>
      <c r="AC417" s="27" t="s">
        <v>91</v>
      </c>
      <c r="AD417" s="28" t="s">
        <v>225</v>
      </c>
      <c r="AE417" s="21" t="s">
        <v>61</v>
      </c>
      <c r="AF417" s="29">
        <v>0</v>
      </c>
      <c r="AG417" s="29">
        <v>348346</v>
      </c>
      <c r="AH417" s="29" t="s">
        <v>62</v>
      </c>
      <c r="AI417" s="29">
        <v>0</v>
      </c>
      <c r="AJ417" s="29">
        <v>0</v>
      </c>
      <c r="AK417" s="21" t="s">
        <v>1630</v>
      </c>
      <c r="AL417" s="27"/>
      <c r="AM417" s="21" t="s">
        <v>63</v>
      </c>
      <c r="AN417" s="21" t="s">
        <v>64</v>
      </c>
      <c r="AO417" s="27"/>
    </row>
    <row r="418" spans="1:41" s="19" customFormat="1" ht="95.25" customHeight="1" x14ac:dyDescent="0.2">
      <c r="A418" s="21" t="s">
        <v>1631</v>
      </c>
      <c r="B418" s="21"/>
      <c r="C418" s="21" t="s">
        <v>1031</v>
      </c>
      <c r="D418" s="21" t="s">
        <v>1044</v>
      </c>
      <c r="E418" s="21">
        <v>642</v>
      </c>
      <c r="F418" s="22" t="s">
        <v>51</v>
      </c>
      <c r="G418" s="21">
        <v>1</v>
      </c>
      <c r="H418" s="21">
        <v>3</v>
      </c>
      <c r="I418" s="13" t="s">
        <v>1632</v>
      </c>
      <c r="J418" s="21" t="s">
        <v>54</v>
      </c>
      <c r="K418" s="21"/>
      <c r="L418" s="23" t="s">
        <v>632</v>
      </c>
      <c r="M418" s="21" t="s">
        <v>286</v>
      </c>
      <c r="N418" s="24">
        <v>69</v>
      </c>
      <c r="O418" s="25">
        <v>5.75</v>
      </c>
      <c r="P418" s="26">
        <f t="shared" si="44"/>
        <v>69000</v>
      </c>
      <c r="Q418" s="21">
        <v>2023</v>
      </c>
      <c r="R418" s="21" t="s">
        <v>68</v>
      </c>
      <c r="S418" s="21">
        <v>2023</v>
      </c>
      <c r="T418" s="27" t="s">
        <v>59</v>
      </c>
      <c r="U418" s="28" t="s">
        <v>60</v>
      </c>
      <c r="V418" s="21">
        <v>2023</v>
      </c>
      <c r="W418" s="27" t="s">
        <v>59</v>
      </c>
      <c r="X418" s="21">
        <v>2023</v>
      </c>
      <c r="Y418" s="27" t="s">
        <v>59</v>
      </c>
      <c r="Z418" s="21">
        <v>2023</v>
      </c>
      <c r="AA418" s="27" t="s">
        <v>78</v>
      </c>
      <c r="AB418" s="28">
        <v>2024</v>
      </c>
      <c r="AC418" s="27" t="s">
        <v>59</v>
      </c>
      <c r="AD418" s="28" t="s">
        <v>142</v>
      </c>
      <c r="AE418" s="21" t="s">
        <v>61</v>
      </c>
      <c r="AF418" s="29">
        <v>0</v>
      </c>
      <c r="AG418" s="29">
        <v>348346</v>
      </c>
      <c r="AH418" s="29" t="s">
        <v>62</v>
      </c>
      <c r="AI418" s="29">
        <v>1</v>
      </c>
      <c r="AJ418" s="29">
        <v>0</v>
      </c>
      <c r="AK418" s="21" t="s">
        <v>1633</v>
      </c>
      <c r="AL418" s="27"/>
      <c r="AM418" s="21" t="s">
        <v>63</v>
      </c>
      <c r="AN418" s="21" t="s">
        <v>64</v>
      </c>
      <c r="AO418" s="27" t="s">
        <v>221</v>
      </c>
    </row>
    <row r="419" spans="1:41" s="19" customFormat="1" ht="81.75" customHeight="1" x14ac:dyDescent="0.2">
      <c r="A419" s="21" t="s">
        <v>1634</v>
      </c>
      <c r="B419" s="21"/>
      <c r="C419" s="21" t="s">
        <v>1635</v>
      </c>
      <c r="D419" s="21" t="s">
        <v>1505</v>
      </c>
      <c r="E419" s="21">
        <v>642</v>
      </c>
      <c r="F419" s="22" t="s">
        <v>51</v>
      </c>
      <c r="G419" s="21">
        <v>1</v>
      </c>
      <c r="H419" s="21">
        <v>3</v>
      </c>
      <c r="I419" s="13" t="s">
        <v>1636</v>
      </c>
      <c r="J419" s="21" t="s">
        <v>54</v>
      </c>
      <c r="K419" s="21"/>
      <c r="L419" s="23" t="s">
        <v>632</v>
      </c>
      <c r="M419" s="21" t="s">
        <v>286</v>
      </c>
      <c r="N419" s="24">
        <v>1427.4</v>
      </c>
      <c r="O419" s="25">
        <v>356.75</v>
      </c>
      <c r="P419" s="26">
        <f t="shared" si="44"/>
        <v>1427400</v>
      </c>
      <c r="Q419" s="21">
        <v>2023</v>
      </c>
      <c r="R419" s="21" t="s">
        <v>124</v>
      </c>
      <c r="S419" s="21">
        <v>2023</v>
      </c>
      <c r="T419" s="27" t="s">
        <v>130</v>
      </c>
      <c r="U419" s="28" t="s">
        <v>158</v>
      </c>
      <c r="V419" s="21">
        <v>2023</v>
      </c>
      <c r="W419" s="27" t="s">
        <v>130</v>
      </c>
      <c r="X419" s="21">
        <v>2023</v>
      </c>
      <c r="Y419" s="27" t="s">
        <v>71</v>
      </c>
      <c r="Z419" s="21">
        <v>2023</v>
      </c>
      <c r="AA419" s="27" t="s">
        <v>68</v>
      </c>
      <c r="AB419" s="28">
        <v>2024</v>
      </c>
      <c r="AC419" s="27" t="s">
        <v>71</v>
      </c>
      <c r="AD419" s="28" t="s">
        <v>72</v>
      </c>
      <c r="AE419" s="21" t="s">
        <v>61</v>
      </c>
      <c r="AF419" s="29">
        <v>0</v>
      </c>
      <c r="AG419" s="29">
        <v>348346</v>
      </c>
      <c r="AH419" s="29" t="s">
        <v>62</v>
      </c>
      <c r="AI419" s="29">
        <v>1</v>
      </c>
      <c r="AJ419" s="29">
        <v>0</v>
      </c>
      <c r="AK419" s="21" t="s">
        <v>1637</v>
      </c>
      <c r="AL419" s="27"/>
      <c r="AM419" s="21" t="s">
        <v>63</v>
      </c>
      <c r="AN419" s="21" t="s">
        <v>64</v>
      </c>
      <c r="AO419" s="27" t="s">
        <v>1575</v>
      </c>
    </row>
    <row r="420" spans="1:41" s="19" customFormat="1" ht="87" customHeight="1" x14ac:dyDescent="0.2">
      <c r="A420" s="21" t="s">
        <v>1638</v>
      </c>
      <c r="B420" s="21"/>
      <c r="C420" s="21" t="s">
        <v>1509</v>
      </c>
      <c r="D420" s="21" t="s">
        <v>1510</v>
      </c>
      <c r="E420" s="21">
        <v>642</v>
      </c>
      <c r="F420" s="22" t="s">
        <v>51</v>
      </c>
      <c r="G420" s="21">
        <v>1</v>
      </c>
      <c r="H420" s="21">
        <v>3</v>
      </c>
      <c r="I420" s="13" t="s">
        <v>1639</v>
      </c>
      <c r="J420" s="21" t="s">
        <v>54</v>
      </c>
      <c r="K420" s="21"/>
      <c r="L420" s="23" t="s">
        <v>632</v>
      </c>
      <c r="M420" s="21" t="s">
        <v>286</v>
      </c>
      <c r="N420" s="24">
        <v>487.54</v>
      </c>
      <c r="O420" s="25">
        <v>487.54</v>
      </c>
      <c r="P420" s="26">
        <f t="shared" si="44"/>
        <v>487540</v>
      </c>
      <c r="Q420" s="21">
        <v>2023</v>
      </c>
      <c r="R420" s="21" t="s">
        <v>124</v>
      </c>
      <c r="S420" s="21">
        <v>2023</v>
      </c>
      <c r="T420" s="27" t="s">
        <v>130</v>
      </c>
      <c r="U420" s="28" t="s">
        <v>158</v>
      </c>
      <c r="V420" s="21">
        <v>2023</v>
      </c>
      <c r="W420" s="27" t="s">
        <v>71</v>
      </c>
      <c r="X420" s="21">
        <v>2023</v>
      </c>
      <c r="Y420" s="27" t="s">
        <v>68</v>
      </c>
      <c r="Z420" s="21">
        <v>2023</v>
      </c>
      <c r="AA420" s="27" t="s">
        <v>59</v>
      </c>
      <c r="AB420" s="28">
        <v>2024</v>
      </c>
      <c r="AC420" s="27" t="s">
        <v>105</v>
      </c>
      <c r="AD420" s="28" t="s">
        <v>182</v>
      </c>
      <c r="AE420" s="21" t="s">
        <v>171</v>
      </c>
      <c r="AF420" s="29">
        <v>1</v>
      </c>
      <c r="AG420" s="29">
        <v>348277</v>
      </c>
      <c r="AH420" s="29" t="s">
        <v>62</v>
      </c>
      <c r="AI420" s="29">
        <v>0</v>
      </c>
      <c r="AJ420" s="29">
        <v>0</v>
      </c>
      <c r="AK420" s="21" t="s">
        <v>1640</v>
      </c>
      <c r="AL420" s="27" t="s">
        <v>173</v>
      </c>
      <c r="AM420" s="21" t="s">
        <v>63</v>
      </c>
      <c r="AN420" s="21" t="s">
        <v>64</v>
      </c>
      <c r="AO420" s="27" t="s">
        <v>1575</v>
      </c>
    </row>
    <row r="421" spans="1:41" s="66" customFormat="1" ht="64.5" customHeight="1" x14ac:dyDescent="0.2">
      <c r="A421" s="21" t="s">
        <v>1641</v>
      </c>
      <c r="B421" s="21"/>
      <c r="C421" s="21" t="s">
        <v>748</v>
      </c>
      <c r="D421" s="21" t="s">
        <v>749</v>
      </c>
      <c r="E421" s="21">
        <v>876</v>
      </c>
      <c r="F421" s="22" t="s">
        <v>454</v>
      </c>
      <c r="G421" s="21">
        <v>1</v>
      </c>
      <c r="H421" s="21">
        <v>1</v>
      </c>
      <c r="I421" s="21" t="s">
        <v>754</v>
      </c>
      <c r="J421" s="21" t="s">
        <v>54</v>
      </c>
      <c r="K421" s="21"/>
      <c r="L421" s="29" t="s">
        <v>260</v>
      </c>
      <c r="M421" s="21" t="s">
        <v>1642</v>
      </c>
      <c r="N421" s="24">
        <v>0</v>
      </c>
      <c r="O421" s="25">
        <v>0</v>
      </c>
      <c r="P421" s="26">
        <f t="shared" si="44"/>
        <v>0</v>
      </c>
      <c r="Q421" s="21">
        <v>2023</v>
      </c>
      <c r="R421" s="21" t="s">
        <v>78</v>
      </c>
      <c r="S421" s="21">
        <v>2024</v>
      </c>
      <c r="T421" s="27" t="s">
        <v>56</v>
      </c>
      <c r="U421" s="28" t="s">
        <v>824</v>
      </c>
      <c r="V421" s="21">
        <v>2024</v>
      </c>
      <c r="W421" s="27" t="s">
        <v>56</v>
      </c>
      <c r="X421" s="21">
        <v>2024</v>
      </c>
      <c r="Y421" s="27" t="s">
        <v>105</v>
      </c>
      <c r="Z421" s="21">
        <v>2024</v>
      </c>
      <c r="AA421" s="27" t="s">
        <v>105</v>
      </c>
      <c r="AB421" s="28">
        <v>2024</v>
      </c>
      <c r="AC421" s="27" t="s">
        <v>78</v>
      </c>
      <c r="AD421" s="28" t="s">
        <v>163</v>
      </c>
      <c r="AE421" s="21" t="s">
        <v>171</v>
      </c>
      <c r="AF421" s="29">
        <v>1</v>
      </c>
      <c r="AG421" s="29">
        <v>200611</v>
      </c>
      <c r="AH421" s="29" t="s">
        <v>62</v>
      </c>
      <c r="AI421" s="21">
        <v>1</v>
      </c>
      <c r="AJ421" s="29">
        <v>0</v>
      </c>
      <c r="AK421" s="21"/>
      <c r="AL421" s="27" t="s">
        <v>173</v>
      </c>
      <c r="AM421" s="21" t="s">
        <v>63</v>
      </c>
      <c r="AN421" s="21" t="s">
        <v>64</v>
      </c>
      <c r="AO421" s="40"/>
    </row>
    <row r="422" spans="1:41" s="66" customFormat="1" ht="64.5" customHeight="1" x14ac:dyDescent="0.2">
      <c r="A422" s="21" t="s">
        <v>1643</v>
      </c>
      <c r="B422" s="21"/>
      <c r="C422" s="21" t="s">
        <v>748</v>
      </c>
      <c r="D422" s="21" t="s">
        <v>749</v>
      </c>
      <c r="E422" s="21">
        <v>876</v>
      </c>
      <c r="F422" s="22" t="s">
        <v>454</v>
      </c>
      <c r="G422" s="21">
        <v>1</v>
      </c>
      <c r="H422" s="21">
        <v>1</v>
      </c>
      <c r="I422" s="21" t="s">
        <v>754</v>
      </c>
      <c r="J422" s="21" t="s">
        <v>54</v>
      </c>
      <c r="K422" s="21"/>
      <c r="L422" s="29" t="s">
        <v>260</v>
      </c>
      <c r="M422" s="21" t="s">
        <v>1642</v>
      </c>
      <c r="N422" s="24">
        <v>0</v>
      </c>
      <c r="O422" s="25">
        <v>0</v>
      </c>
      <c r="P422" s="26">
        <f t="shared" si="44"/>
        <v>0</v>
      </c>
      <c r="Q422" s="21">
        <v>2024</v>
      </c>
      <c r="R422" s="21" t="s">
        <v>78</v>
      </c>
      <c r="S422" s="21">
        <v>2025</v>
      </c>
      <c r="T422" s="27" t="s">
        <v>56</v>
      </c>
      <c r="U422" s="28" t="s">
        <v>201</v>
      </c>
      <c r="V422" s="21">
        <v>2025</v>
      </c>
      <c r="W422" s="27" t="s">
        <v>56</v>
      </c>
      <c r="X422" s="21">
        <v>2025</v>
      </c>
      <c r="Y422" s="27" t="s">
        <v>105</v>
      </c>
      <c r="Z422" s="21">
        <v>2025</v>
      </c>
      <c r="AA422" s="27" t="s">
        <v>105</v>
      </c>
      <c r="AB422" s="21">
        <v>2025</v>
      </c>
      <c r="AC422" s="27" t="s">
        <v>78</v>
      </c>
      <c r="AD422" s="28" t="s">
        <v>1644</v>
      </c>
      <c r="AE422" s="21" t="s">
        <v>171</v>
      </c>
      <c r="AF422" s="29">
        <v>1</v>
      </c>
      <c r="AG422" s="29">
        <v>200611</v>
      </c>
      <c r="AH422" s="29" t="s">
        <v>62</v>
      </c>
      <c r="AI422" s="21">
        <v>1</v>
      </c>
      <c r="AJ422" s="29">
        <v>0</v>
      </c>
      <c r="AK422" s="21"/>
      <c r="AL422" s="27" t="s">
        <v>173</v>
      </c>
      <c r="AM422" s="21" t="s">
        <v>63</v>
      </c>
      <c r="AN422" s="21" t="s">
        <v>64</v>
      </c>
      <c r="AO422" s="40"/>
    </row>
    <row r="423" spans="1:41" s="19" customFormat="1" ht="87" customHeight="1" x14ac:dyDescent="0.2">
      <c r="A423" s="21" t="s">
        <v>1645</v>
      </c>
      <c r="B423" s="35" t="s">
        <v>1646</v>
      </c>
      <c r="C423" s="21" t="s">
        <v>1647</v>
      </c>
      <c r="D423" s="21" t="s">
        <v>1648</v>
      </c>
      <c r="E423" s="21">
        <v>642</v>
      </c>
      <c r="F423" s="22" t="s">
        <v>51</v>
      </c>
      <c r="G423" s="21">
        <v>1</v>
      </c>
      <c r="H423" s="21">
        <v>2</v>
      </c>
      <c r="I423" s="13" t="s">
        <v>1649</v>
      </c>
      <c r="J423" s="21" t="s">
        <v>54</v>
      </c>
      <c r="K423" s="21"/>
      <c r="L423" s="23" t="s">
        <v>632</v>
      </c>
      <c r="M423" s="21" t="s">
        <v>286</v>
      </c>
      <c r="N423" s="24">
        <v>1197</v>
      </c>
      <c r="O423" s="25">
        <f>N423</f>
        <v>1197</v>
      </c>
      <c r="P423" s="26">
        <f t="shared" si="44"/>
        <v>1197000</v>
      </c>
      <c r="Q423" s="21">
        <v>2023</v>
      </c>
      <c r="R423" s="21" t="s">
        <v>56</v>
      </c>
      <c r="S423" s="21">
        <v>2023</v>
      </c>
      <c r="T423" s="27" t="s">
        <v>56</v>
      </c>
      <c r="U423" s="28" t="s">
        <v>57</v>
      </c>
      <c r="V423" s="21">
        <v>2023</v>
      </c>
      <c r="W423" s="27" t="s">
        <v>105</v>
      </c>
      <c r="X423" s="21">
        <v>2023</v>
      </c>
      <c r="Y423" s="27" t="s">
        <v>105</v>
      </c>
      <c r="Z423" s="21">
        <v>2023</v>
      </c>
      <c r="AA423" s="27" t="s">
        <v>105</v>
      </c>
      <c r="AB423" s="28" t="s">
        <v>58</v>
      </c>
      <c r="AC423" s="27" t="s">
        <v>107</v>
      </c>
      <c r="AD423" s="28" t="s">
        <v>114</v>
      </c>
      <c r="AE423" s="21" t="s">
        <v>171</v>
      </c>
      <c r="AF423" s="29">
        <v>1</v>
      </c>
      <c r="AG423" s="29">
        <v>200611</v>
      </c>
      <c r="AH423" s="29" t="s">
        <v>62</v>
      </c>
      <c r="AI423" s="29">
        <v>1</v>
      </c>
      <c r="AJ423" s="29">
        <v>0</v>
      </c>
      <c r="AK423" s="21"/>
      <c r="AL423" s="27" t="s">
        <v>173</v>
      </c>
      <c r="AM423" s="21" t="s">
        <v>63</v>
      </c>
      <c r="AN423" s="21" t="s">
        <v>64</v>
      </c>
      <c r="AO423" s="27"/>
    </row>
    <row r="424" spans="1:41" s="19" customFormat="1" ht="101.25" customHeight="1" x14ac:dyDescent="0.2">
      <c r="A424" s="21" t="s">
        <v>1650</v>
      </c>
      <c r="B424" s="35" t="s">
        <v>1646</v>
      </c>
      <c r="C424" s="21" t="s">
        <v>511</v>
      </c>
      <c r="D424" s="21" t="s">
        <v>330</v>
      </c>
      <c r="E424" s="21">
        <v>642</v>
      </c>
      <c r="F424" s="22" t="s">
        <v>51</v>
      </c>
      <c r="G424" s="21">
        <v>6</v>
      </c>
      <c r="H424" s="21">
        <v>3</v>
      </c>
      <c r="I424" s="13" t="s">
        <v>1651</v>
      </c>
      <c r="J424" s="21" t="s">
        <v>54</v>
      </c>
      <c r="K424" s="21"/>
      <c r="L424" s="23" t="s">
        <v>632</v>
      </c>
      <c r="M424" s="21" t="s">
        <v>286</v>
      </c>
      <c r="N424" s="24">
        <v>156.80000000000001</v>
      </c>
      <c r="O424" s="25">
        <f>N424</f>
        <v>156.80000000000001</v>
      </c>
      <c r="P424" s="26">
        <f t="shared" si="44"/>
        <v>156800</v>
      </c>
      <c r="Q424" s="21">
        <v>2023</v>
      </c>
      <c r="R424" s="21" t="s">
        <v>56</v>
      </c>
      <c r="S424" s="21">
        <v>2023</v>
      </c>
      <c r="T424" s="27" t="s">
        <v>56</v>
      </c>
      <c r="U424" s="28" t="s">
        <v>57</v>
      </c>
      <c r="V424" s="21">
        <v>2023</v>
      </c>
      <c r="W424" s="27" t="s">
        <v>56</v>
      </c>
      <c r="X424" s="21">
        <v>2023</v>
      </c>
      <c r="Y424" s="27" t="s">
        <v>56</v>
      </c>
      <c r="Z424" s="21">
        <v>2023</v>
      </c>
      <c r="AA424" s="27" t="s">
        <v>124</v>
      </c>
      <c r="AB424" s="28" t="s">
        <v>58</v>
      </c>
      <c r="AC424" s="27" t="s">
        <v>71</v>
      </c>
      <c r="AD424" s="28" t="s">
        <v>200</v>
      </c>
      <c r="AE424" s="21" t="s">
        <v>171</v>
      </c>
      <c r="AF424" s="29">
        <v>1</v>
      </c>
      <c r="AG424" s="29">
        <v>348277</v>
      </c>
      <c r="AH424" s="29" t="s">
        <v>62</v>
      </c>
      <c r="AI424" s="29">
        <v>0</v>
      </c>
      <c r="AJ424" s="29">
        <v>0</v>
      </c>
      <c r="AK424" s="21"/>
      <c r="AL424" s="27" t="s">
        <v>173</v>
      </c>
      <c r="AM424" s="21" t="s">
        <v>63</v>
      </c>
      <c r="AN424" s="21" t="s">
        <v>64</v>
      </c>
      <c r="AO424" s="27"/>
    </row>
    <row r="425" spans="1:41" s="19" customFormat="1" ht="85.5" customHeight="1" x14ac:dyDescent="0.2">
      <c r="A425" s="21" t="s">
        <v>1652</v>
      </c>
      <c r="B425" s="35" t="s">
        <v>1646</v>
      </c>
      <c r="C425" s="21" t="s">
        <v>49</v>
      </c>
      <c r="D425" s="21" t="s">
        <v>111</v>
      </c>
      <c r="E425" s="21">
        <v>642</v>
      </c>
      <c r="F425" s="22" t="s">
        <v>51</v>
      </c>
      <c r="G425" s="21">
        <v>1</v>
      </c>
      <c r="H425" s="21">
        <v>3</v>
      </c>
      <c r="I425" s="13" t="s">
        <v>1653</v>
      </c>
      <c r="J425" s="21" t="s">
        <v>54</v>
      </c>
      <c r="K425" s="21"/>
      <c r="L425" s="23">
        <v>64000000000</v>
      </c>
      <c r="M425" s="21" t="s">
        <v>128</v>
      </c>
      <c r="N425" s="24">
        <v>116259.81864</v>
      </c>
      <c r="O425" s="25">
        <v>2540.2822000000001</v>
      </c>
      <c r="P425" s="26">
        <f t="shared" si="44"/>
        <v>116259818.64</v>
      </c>
      <c r="Q425" s="21">
        <v>2023</v>
      </c>
      <c r="R425" s="21" t="s">
        <v>56</v>
      </c>
      <c r="S425" s="21">
        <v>2023</v>
      </c>
      <c r="T425" s="27" t="s">
        <v>56</v>
      </c>
      <c r="U425" s="28" t="s">
        <v>57</v>
      </c>
      <c r="V425" s="21">
        <v>2023</v>
      </c>
      <c r="W425" s="27" t="s">
        <v>56</v>
      </c>
      <c r="X425" s="21">
        <v>2023</v>
      </c>
      <c r="Y425" s="27" t="s">
        <v>56</v>
      </c>
      <c r="Z425" s="21">
        <v>2022</v>
      </c>
      <c r="AA425" s="27" t="s">
        <v>78</v>
      </c>
      <c r="AB425" s="28" t="s">
        <v>1654</v>
      </c>
      <c r="AC425" s="27" t="s">
        <v>78</v>
      </c>
      <c r="AD425" s="28" t="s">
        <v>1655</v>
      </c>
      <c r="AE425" s="21" t="s">
        <v>61</v>
      </c>
      <c r="AF425" s="29">
        <v>0</v>
      </c>
      <c r="AG425" s="29">
        <v>348346</v>
      </c>
      <c r="AH425" s="29" t="s">
        <v>62</v>
      </c>
      <c r="AI425" s="29">
        <v>0</v>
      </c>
      <c r="AJ425" s="29">
        <v>11</v>
      </c>
      <c r="AK425" s="21" t="s">
        <v>1656</v>
      </c>
      <c r="AL425" s="27"/>
      <c r="AM425" s="21" t="s">
        <v>63</v>
      </c>
      <c r="AN425" s="21" t="s">
        <v>64</v>
      </c>
      <c r="AO425" s="27" t="s">
        <v>80</v>
      </c>
    </row>
    <row r="426" spans="1:41" s="19" customFormat="1" ht="74.25" customHeight="1" x14ac:dyDescent="0.2">
      <c r="A426" s="21" t="s">
        <v>1657</v>
      </c>
      <c r="B426" s="35" t="s">
        <v>1646</v>
      </c>
      <c r="C426" s="21" t="s">
        <v>977</v>
      </c>
      <c r="D426" s="21" t="s">
        <v>978</v>
      </c>
      <c r="E426" s="22">
        <v>168</v>
      </c>
      <c r="F426" s="22" t="s">
        <v>970</v>
      </c>
      <c r="G426" s="21">
        <v>1800</v>
      </c>
      <c r="H426" s="21">
        <v>1</v>
      </c>
      <c r="I426" s="21" t="s">
        <v>1658</v>
      </c>
      <c r="J426" s="21" t="s">
        <v>54</v>
      </c>
      <c r="K426" s="21"/>
      <c r="L426" s="23" t="s">
        <v>632</v>
      </c>
      <c r="M426" s="21" t="s">
        <v>286</v>
      </c>
      <c r="N426" s="24">
        <v>161280.00719999999</v>
      </c>
      <c r="O426" s="25">
        <f t="shared" ref="O426:O433" si="45">N426</f>
        <v>161280.00719999999</v>
      </c>
      <c r="P426" s="26">
        <f t="shared" si="44"/>
        <v>161280007.19999999</v>
      </c>
      <c r="Q426" s="21">
        <v>2023</v>
      </c>
      <c r="R426" s="21" t="s">
        <v>56</v>
      </c>
      <c r="S426" s="21">
        <v>2023</v>
      </c>
      <c r="T426" s="27" t="s">
        <v>56</v>
      </c>
      <c r="U426" s="28" t="s">
        <v>57</v>
      </c>
      <c r="V426" s="21">
        <v>2023</v>
      </c>
      <c r="W426" s="27" t="s">
        <v>56</v>
      </c>
      <c r="X426" s="21">
        <v>2023</v>
      </c>
      <c r="Y426" s="27" t="s">
        <v>56</v>
      </c>
      <c r="Z426" s="21">
        <v>2023</v>
      </c>
      <c r="AA426" s="28" t="s">
        <v>105</v>
      </c>
      <c r="AB426" s="21">
        <v>2023</v>
      </c>
      <c r="AC426" s="28" t="s">
        <v>105</v>
      </c>
      <c r="AD426" s="28" t="s">
        <v>106</v>
      </c>
      <c r="AE426" s="21" t="s">
        <v>61</v>
      </c>
      <c r="AF426" s="29">
        <v>0</v>
      </c>
      <c r="AG426" s="29">
        <v>348346</v>
      </c>
      <c r="AH426" s="29" t="s">
        <v>62</v>
      </c>
      <c r="AI426" s="29">
        <v>0</v>
      </c>
      <c r="AJ426" s="29">
        <v>12</v>
      </c>
      <c r="AK426" s="21"/>
      <c r="AL426" s="27"/>
      <c r="AM426" s="21" t="s">
        <v>63</v>
      </c>
      <c r="AN426" s="21" t="s">
        <v>64</v>
      </c>
      <c r="AO426" s="27"/>
    </row>
    <row r="427" spans="1:41" s="19" customFormat="1" ht="87" customHeight="1" x14ac:dyDescent="0.2">
      <c r="A427" s="21" t="s">
        <v>1659</v>
      </c>
      <c r="B427" s="35" t="s">
        <v>1646</v>
      </c>
      <c r="C427" s="21" t="s">
        <v>641</v>
      </c>
      <c r="D427" s="21" t="s">
        <v>642</v>
      </c>
      <c r="E427" s="21">
        <v>796</v>
      </c>
      <c r="F427" s="21" t="s">
        <v>194</v>
      </c>
      <c r="G427" s="21">
        <v>1596</v>
      </c>
      <c r="H427" s="21">
        <v>1</v>
      </c>
      <c r="I427" s="13" t="s">
        <v>1660</v>
      </c>
      <c r="J427" s="21" t="s">
        <v>54</v>
      </c>
      <c r="K427" s="21"/>
      <c r="L427" s="23" t="s">
        <v>632</v>
      </c>
      <c r="M427" s="21" t="s">
        <v>286</v>
      </c>
      <c r="N427" s="24">
        <v>8164.3</v>
      </c>
      <c r="O427" s="25">
        <f t="shared" si="45"/>
        <v>8164.3</v>
      </c>
      <c r="P427" s="26">
        <f t="shared" si="44"/>
        <v>8164300</v>
      </c>
      <c r="Q427" s="21">
        <v>2023</v>
      </c>
      <c r="R427" s="21" t="s">
        <v>56</v>
      </c>
      <c r="S427" s="21">
        <v>2023</v>
      </c>
      <c r="T427" s="27" t="s">
        <v>56</v>
      </c>
      <c r="U427" s="28" t="s">
        <v>57</v>
      </c>
      <c r="V427" s="21">
        <v>2023</v>
      </c>
      <c r="W427" s="27" t="s">
        <v>105</v>
      </c>
      <c r="X427" s="21">
        <v>2023</v>
      </c>
      <c r="Y427" s="27" t="s">
        <v>105</v>
      </c>
      <c r="Z427" s="21">
        <v>2023</v>
      </c>
      <c r="AA427" s="27" t="s">
        <v>107</v>
      </c>
      <c r="AB427" s="28" t="s">
        <v>58</v>
      </c>
      <c r="AC427" s="27" t="s">
        <v>115</v>
      </c>
      <c r="AD427" s="28" t="s">
        <v>299</v>
      </c>
      <c r="AE427" s="21" t="s">
        <v>171</v>
      </c>
      <c r="AF427" s="29">
        <v>1</v>
      </c>
      <c r="AG427" s="29">
        <v>200611</v>
      </c>
      <c r="AH427" s="29" t="s">
        <v>62</v>
      </c>
      <c r="AI427" s="29">
        <v>1</v>
      </c>
      <c r="AJ427" s="29">
        <v>0</v>
      </c>
      <c r="AK427" s="21"/>
      <c r="AL427" s="27" t="s">
        <v>173</v>
      </c>
      <c r="AM427" s="21" t="s">
        <v>63</v>
      </c>
      <c r="AN427" s="21" t="s">
        <v>64</v>
      </c>
      <c r="AO427" s="27"/>
    </row>
    <row r="428" spans="1:41" s="19" customFormat="1" ht="87" customHeight="1" x14ac:dyDescent="0.2">
      <c r="A428" s="21" t="s">
        <v>1661</v>
      </c>
      <c r="B428" s="35" t="s">
        <v>1646</v>
      </c>
      <c r="C428" s="21" t="s">
        <v>1662</v>
      </c>
      <c r="D428" s="21" t="s">
        <v>1169</v>
      </c>
      <c r="E428" s="21">
        <v>642</v>
      </c>
      <c r="F428" s="22" t="s">
        <v>51</v>
      </c>
      <c r="G428" s="21">
        <v>1</v>
      </c>
      <c r="H428" s="21">
        <v>3</v>
      </c>
      <c r="I428" s="13" t="s">
        <v>1663</v>
      </c>
      <c r="J428" s="21" t="s">
        <v>54</v>
      </c>
      <c r="K428" s="21"/>
      <c r="L428" s="29" t="s">
        <v>260</v>
      </c>
      <c r="M428" s="21" t="s">
        <v>1642</v>
      </c>
      <c r="N428" s="24">
        <v>345.81</v>
      </c>
      <c r="O428" s="25">
        <f t="shared" si="45"/>
        <v>345.81</v>
      </c>
      <c r="P428" s="26">
        <f t="shared" si="44"/>
        <v>345810</v>
      </c>
      <c r="Q428" s="21">
        <v>2023</v>
      </c>
      <c r="R428" s="21" t="s">
        <v>56</v>
      </c>
      <c r="S428" s="21">
        <v>2023</v>
      </c>
      <c r="T428" s="27" t="s">
        <v>56</v>
      </c>
      <c r="U428" s="28" t="s">
        <v>57</v>
      </c>
      <c r="V428" s="21">
        <v>2023</v>
      </c>
      <c r="W428" s="27" t="s">
        <v>105</v>
      </c>
      <c r="X428" s="21">
        <v>2023</v>
      </c>
      <c r="Y428" s="27" t="s">
        <v>105</v>
      </c>
      <c r="Z428" s="21">
        <v>2023</v>
      </c>
      <c r="AA428" s="27" t="s">
        <v>105</v>
      </c>
      <c r="AB428" s="28" t="s">
        <v>70</v>
      </c>
      <c r="AC428" s="27" t="s">
        <v>105</v>
      </c>
      <c r="AD428" s="28" t="s">
        <v>182</v>
      </c>
      <c r="AE428" s="21" t="s">
        <v>171</v>
      </c>
      <c r="AF428" s="29">
        <v>1</v>
      </c>
      <c r="AG428" s="29">
        <v>200611</v>
      </c>
      <c r="AH428" s="29" t="s">
        <v>62</v>
      </c>
      <c r="AI428" s="29">
        <v>1</v>
      </c>
      <c r="AJ428" s="29">
        <v>0</v>
      </c>
      <c r="AK428" s="21" t="s">
        <v>1664</v>
      </c>
      <c r="AL428" s="27" t="s">
        <v>173</v>
      </c>
      <c r="AM428" s="21" t="s">
        <v>63</v>
      </c>
      <c r="AN428" s="21" t="s">
        <v>64</v>
      </c>
      <c r="AO428" s="27"/>
    </row>
    <row r="429" spans="1:41" s="19" customFormat="1" ht="85.5" customHeight="1" x14ac:dyDescent="0.2">
      <c r="A429" s="21" t="s">
        <v>1665</v>
      </c>
      <c r="B429" s="35" t="s">
        <v>1646</v>
      </c>
      <c r="C429" s="21" t="s">
        <v>1031</v>
      </c>
      <c r="D429" s="21" t="s">
        <v>1032</v>
      </c>
      <c r="E429" s="21">
        <v>642</v>
      </c>
      <c r="F429" s="22" t="s">
        <v>51</v>
      </c>
      <c r="G429" s="21">
        <v>1</v>
      </c>
      <c r="H429" s="21">
        <v>2</v>
      </c>
      <c r="I429" s="13" t="s">
        <v>1666</v>
      </c>
      <c r="J429" s="21" t="s">
        <v>54</v>
      </c>
      <c r="K429" s="21"/>
      <c r="L429" s="23" t="s">
        <v>260</v>
      </c>
      <c r="M429" s="21" t="s">
        <v>85</v>
      </c>
      <c r="N429" s="24">
        <v>587.00800000000004</v>
      </c>
      <c r="O429" s="25">
        <f t="shared" si="45"/>
        <v>587.00800000000004</v>
      </c>
      <c r="P429" s="26">
        <f t="shared" si="44"/>
        <v>587008</v>
      </c>
      <c r="Q429" s="21">
        <v>2023</v>
      </c>
      <c r="R429" s="21" t="s">
        <v>56</v>
      </c>
      <c r="S429" s="21">
        <v>2023</v>
      </c>
      <c r="T429" s="27" t="s">
        <v>56</v>
      </c>
      <c r="U429" s="28" t="s">
        <v>57</v>
      </c>
      <c r="V429" s="21">
        <v>2023</v>
      </c>
      <c r="W429" s="27" t="s">
        <v>56</v>
      </c>
      <c r="X429" s="21">
        <v>2023</v>
      </c>
      <c r="Y429" s="27" t="s">
        <v>56</v>
      </c>
      <c r="Z429" s="21">
        <v>2023</v>
      </c>
      <c r="AA429" s="21" t="s">
        <v>56</v>
      </c>
      <c r="AB429" s="21">
        <v>2023</v>
      </c>
      <c r="AC429" s="21" t="s">
        <v>56</v>
      </c>
      <c r="AD429" s="28" t="s">
        <v>57</v>
      </c>
      <c r="AE429" s="21" t="s">
        <v>61</v>
      </c>
      <c r="AF429" s="29">
        <v>0</v>
      </c>
      <c r="AG429" s="29">
        <v>348346</v>
      </c>
      <c r="AH429" s="29" t="s">
        <v>62</v>
      </c>
      <c r="AI429" s="29">
        <v>1</v>
      </c>
      <c r="AJ429" s="29">
        <v>0</v>
      </c>
      <c r="AK429" s="21"/>
      <c r="AL429" s="27"/>
      <c r="AM429" s="21" t="s">
        <v>63</v>
      </c>
      <c r="AN429" s="21" t="s">
        <v>64</v>
      </c>
      <c r="AO429" s="27" t="s">
        <v>80</v>
      </c>
    </row>
    <row r="430" spans="1:41" s="19" customFormat="1" ht="85.5" customHeight="1" x14ac:dyDescent="0.2">
      <c r="A430" s="21" t="s">
        <v>1667</v>
      </c>
      <c r="B430" s="35" t="s">
        <v>1646</v>
      </c>
      <c r="C430" s="21" t="s">
        <v>1556</v>
      </c>
      <c r="D430" s="21" t="s">
        <v>1557</v>
      </c>
      <c r="E430" s="21">
        <v>642</v>
      </c>
      <c r="F430" s="22" t="s">
        <v>51</v>
      </c>
      <c r="G430" s="21">
        <v>1</v>
      </c>
      <c r="H430" s="21">
        <v>3</v>
      </c>
      <c r="I430" s="13" t="s">
        <v>1668</v>
      </c>
      <c r="J430" s="21" t="s">
        <v>54</v>
      </c>
      <c r="K430" s="21"/>
      <c r="L430" s="23" t="s">
        <v>632</v>
      </c>
      <c r="M430" s="21" t="s">
        <v>286</v>
      </c>
      <c r="N430" s="24">
        <v>29.5839</v>
      </c>
      <c r="O430" s="25">
        <f t="shared" si="45"/>
        <v>29.5839</v>
      </c>
      <c r="P430" s="26">
        <f t="shared" si="44"/>
        <v>29583.9</v>
      </c>
      <c r="Q430" s="21">
        <v>2023</v>
      </c>
      <c r="R430" s="21" t="s">
        <v>56</v>
      </c>
      <c r="S430" s="21">
        <v>2023</v>
      </c>
      <c r="T430" s="27" t="s">
        <v>56</v>
      </c>
      <c r="U430" s="28" t="s">
        <v>57</v>
      </c>
      <c r="V430" s="21">
        <v>2023</v>
      </c>
      <c r="W430" s="27" t="s">
        <v>56</v>
      </c>
      <c r="X430" s="21">
        <v>2023</v>
      </c>
      <c r="Y430" s="27" t="s">
        <v>56</v>
      </c>
      <c r="Z430" s="21">
        <v>2023</v>
      </c>
      <c r="AA430" s="21" t="s">
        <v>56</v>
      </c>
      <c r="AB430" s="21">
        <v>2023</v>
      </c>
      <c r="AC430" s="21" t="s">
        <v>56</v>
      </c>
      <c r="AD430" s="28" t="s">
        <v>57</v>
      </c>
      <c r="AE430" s="21" t="s">
        <v>61</v>
      </c>
      <c r="AF430" s="29">
        <v>0</v>
      </c>
      <c r="AG430" s="29">
        <v>348346</v>
      </c>
      <c r="AH430" s="29" t="s">
        <v>62</v>
      </c>
      <c r="AI430" s="29">
        <v>1</v>
      </c>
      <c r="AJ430" s="29">
        <v>8</v>
      </c>
      <c r="AK430" s="21"/>
      <c r="AL430" s="27"/>
      <c r="AM430" s="21" t="s">
        <v>63</v>
      </c>
      <c r="AN430" s="21" t="s">
        <v>64</v>
      </c>
      <c r="AO430" s="27"/>
    </row>
    <row r="431" spans="1:41" s="19" customFormat="1" ht="87" customHeight="1" x14ac:dyDescent="0.2">
      <c r="A431" s="21" t="s">
        <v>1669</v>
      </c>
      <c r="B431" s="35" t="s">
        <v>1646</v>
      </c>
      <c r="C431" s="28" t="s">
        <v>412</v>
      </c>
      <c r="D431" s="21" t="s">
        <v>1670</v>
      </c>
      <c r="E431" s="21">
        <v>796</v>
      </c>
      <c r="F431" s="21" t="s">
        <v>194</v>
      </c>
      <c r="G431" s="21">
        <v>18</v>
      </c>
      <c r="H431" s="21">
        <v>1</v>
      </c>
      <c r="I431" s="13" t="s">
        <v>1671</v>
      </c>
      <c r="J431" s="21" t="s">
        <v>54</v>
      </c>
      <c r="K431" s="21"/>
      <c r="L431" s="23" t="s">
        <v>270</v>
      </c>
      <c r="M431" s="21" t="s">
        <v>271</v>
      </c>
      <c r="N431" s="24">
        <v>9113.8799999999992</v>
      </c>
      <c r="O431" s="25">
        <f t="shared" si="45"/>
        <v>9113.8799999999992</v>
      </c>
      <c r="P431" s="26">
        <f t="shared" si="44"/>
        <v>9113880</v>
      </c>
      <c r="Q431" s="21">
        <v>2023</v>
      </c>
      <c r="R431" s="21" t="s">
        <v>56</v>
      </c>
      <c r="S431" s="21">
        <v>2023</v>
      </c>
      <c r="T431" s="27" t="s">
        <v>105</v>
      </c>
      <c r="U431" s="28" t="s">
        <v>106</v>
      </c>
      <c r="V431" s="21">
        <v>2023</v>
      </c>
      <c r="W431" s="27" t="s">
        <v>105</v>
      </c>
      <c r="X431" s="21">
        <v>2023</v>
      </c>
      <c r="Y431" s="27" t="s">
        <v>107</v>
      </c>
      <c r="Z431" s="21">
        <v>2023</v>
      </c>
      <c r="AA431" s="27" t="s">
        <v>124</v>
      </c>
      <c r="AB431" s="28" t="s">
        <v>58</v>
      </c>
      <c r="AC431" s="27" t="s">
        <v>130</v>
      </c>
      <c r="AD431" s="28" t="s">
        <v>158</v>
      </c>
      <c r="AE431" s="21" t="s">
        <v>171</v>
      </c>
      <c r="AF431" s="29">
        <v>1</v>
      </c>
      <c r="AG431" s="29">
        <v>200611</v>
      </c>
      <c r="AH431" s="29" t="s">
        <v>62</v>
      </c>
      <c r="AI431" s="29">
        <v>1</v>
      </c>
      <c r="AJ431" s="29">
        <v>0</v>
      </c>
      <c r="AK431" s="21"/>
      <c r="AL431" s="27" t="s">
        <v>173</v>
      </c>
      <c r="AM431" s="21" t="s">
        <v>63</v>
      </c>
      <c r="AN431" s="21" t="s">
        <v>64</v>
      </c>
      <c r="AO431" s="27"/>
    </row>
    <row r="432" spans="1:41" s="19" customFormat="1" ht="85.5" customHeight="1" x14ac:dyDescent="0.2">
      <c r="A432" s="21" t="s">
        <v>1672</v>
      </c>
      <c r="B432" s="35" t="s">
        <v>1646</v>
      </c>
      <c r="C432" s="21" t="s">
        <v>432</v>
      </c>
      <c r="D432" s="21" t="s">
        <v>433</v>
      </c>
      <c r="E432" s="21">
        <v>642</v>
      </c>
      <c r="F432" s="22" t="s">
        <v>51</v>
      </c>
      <c r="G432" s="21">
        <v>1</v>
      </c>
      <c r="H432" s="21">
        <v>3</v>
      </c>
      <c r="I432" s="13" t="s">
        <v>1673</v>
      </c>
      <c r="J432" s="21" t="s">
        <v>54</v>
      </c>
      <c r="K432" s="21"/>
      <c r="L432" s="23" t="s">
        <v>632</v>
      </c>
      <c r="M432" s="21" t="s">
        <v>286</v>
      </c>
      <c r="N432" s="24">
        <v>7260</v>
      </c>
      <c r="O432" s="25">
        <f t="shared" si="45"/>
        <v>7260</v>
      </c>
      <c r="P432" s="26">
        <f t="shared" si="44"/>
        <v>7260000</v>
      </c>
      <c r="Q432" s="21">
        <v>2023</v>
      </c>
      <c r="R432" s="21" t="s">
        <v>56</v>
      </c>
      <c r="S432" s="21">
        <v>2023</v>
      </c>
      <c r="T432" s="27" t="s">
        <v>56</v>
      </c>
      <c r="U432" s="28" t="s">
        <v>57</v>
      </c>
      <c r="V432" s="21">
        <v>2023</v>
      </c>
      <c r="W432" s="27" t="s">
        <v>56</v>
      </c>
      <c r="X432" s="21">
        <v>2023</v>
      </c>
      <c r="Y432" s="27" t="s">
        <v>56</v>
      </c>
      <c r="Z432" s="21">
        <v>2023</v>
      </c>
      <c r="AA432" s="21" t="s">
        <v>105</v>
      </c>
      <c r="AB432" s="21">
        <v>2023</v>
      </c>
      <c r="AC432" s="21" t="s">
        <v>107</v>
      </c>
      <c r="AD432" s="28" t="s">
        <v>114</v>
      </c>
      <c r="AE432" s="21" t="s">
        <v>61</v>
      </c>
      <c r="AF432" s="29">
        <v>0</v>
      </c>
      <c r="AG432" s="29">
        <v>348346</v>
      </c>
      <c r="AH432" s="29" t="s">
        <v>62</v>
      </c>
      <c r="AI432" s="29">
        <v>0</v>
      </c>
      <c r="AJ432" s="29">
        <v>0</v>
      </c>
      <c r="AK432" s="21"/>
      <c r="AL432" s="27"/>
      <c r="AM432" s="21" t="s">
        <v>63</v>
      </c>
      <c r="AN432" s="21" t="s">
        <v>64</v>
      </c>
      <c r="AO432" s="27"/>
    </row>
    <row r="433" spans="1:41" s="19" customFormat="1" ht="74.25" customHeight="1" x14ac:dyDescent="0.2">
      <c r="A433" s="21" t="s">
        <v>1674</v>
      </c>
      <c r="B433" s="35" t="s">
        <v>1646</v>
      </c>
      <c r="C433" s="21" t="s">
        <v>977</v>
      </c>
      <c r="D433" s="21" t="s">
        <v>978</v>
      </c>
      <c r="E433" s="22">
        <v>168</v>
      </c>
      <c r="F433" s="22" t="s">
        <v>970</v>
      </c>
      <c r="G433" s="21">
        <v>221</v>
      </c>
      <c r="H433" s="21">
        <v>1</v>
      </c>
      <c r="I433" s="21" t="s">
        <v>1675</v>
      </c>
      <c r="J433" s="21" t="s">
        <v>54</v>
      </c>
      <c r="K433" s="21"/>
      <c r="L433" s="23" t="s">
        <v>632</v>
      </c>
      <c r="M433" s="21" t="s">
        <v>286</v>
      </c>
      <c r="N433" s="24">
        <v>11735.1</v>
      </c>
      <c r="O433" s="25">
        <f t="shared" si="45"/>
        <v>11735.1</v>
      </c>
      <c r="P433" s="26">
        <f t="shared" si="44"/>
        <v>11735100</v>
      </c>
      <c r="Q433" s="21">
        <v>2023</v>
      </c>
      <c r="R433" s="21" t="s">
        <v>56</v>
      </c>
      <c r="S433" s="21">
        <v>2023</v>
      </c>
      <c r="T433" s="27" t="s">
        <v>56</v>
      </c>
      <c r="U433" s="28" t="s">
        <v>57</v>
      </c>
      <c r="V433" s="21">
        <v>2023</v>
      </c>
      <c r="W433" s="27" t="s">
        <v>56</v>
      </c>
      <c r="X433" s="21">
        <v>2023</v>
      </c>
      <c r="Y433" s="27" t="s">
        <v>56</v>
      </c>
      <c r="Z433" s="21">
        <v>2023</v>
      </c>
      <c r="AA433" s="28" t="s">
        <v>56</v>
      </c>
      <c r="AB433" s="21">
        <v>2023</v>
      </c>
      <c r="AC433" s="28" t="s">
        <v>105</v>
      </c>
      <c r="AD433" s="28" t="s">
        <v>106</v>
      </c>
      <c r="AE433" s="21" t="s">
        <v>61</v>
      </c>
      <c r="AF433" s="29">
        <v>0</v>
      </c>
      <c r="AG433" s="29">
        <v>348346</v>
      </c>
      <c r="AH433" s="29" t="s">
        <v>62</v>
      </c>
      <c r="AI433" s="29">
        <v>0</v>
      </c>
      <c r="AJ433" s="29">
        <v>12</v>
      </c>
      <c r="AK433" s="21"/>
      <c r="AL433" s="27"/>
      <c r="AM433" s="21" t="s">
        <v>63</v>
      </c>
      <c r="AN433" s="21" t="s">
        <v>64</v>
      </c>
      <c r="AO433" s="27"/>
    </row>
    <row r="434" spans="1:41" s="66" customFormat="1" x14ac:dyDescent="0.2">
      <c r="A434" s="32"/>
      <c r="B434" s="32"/>
      <c r="C434" s="32"/>
      <c r="D434" s="32"/>
      <c r="E434" s="32"/>
      <c r="F434" s="62"/>
      <c r="G434" s="32"/>
      <c r="H434" s="32"/>
      <c r="I434" s="32"/>
      <c r="J434" s="32"/>
      <c r="K434" s="32"/>
      <c r="L434" s="63"/>
      <c r="M434" s="32"/>
    </row>
  </sheetData>
  <autoFilter ref="A5:AO433"/>
  <mergeCells count="15">
    <mergeCell ref="S3:T3"/>
    <mergeCell ref="AB3:AC3"/>
    <mergeCell ref="R2:AE2"/>
    <mergeCell ref="I2:I3"/>
    <mergeCell ref="J2:J3"/>
    <mergeCell ref="K2:K3"/>
    <mergeCell ref="L2:M2"/>
    <mergeCell ref="N2:P2"/>
    <mergeCell ref="Q2:Q3"/>
    <mergeCell ref="B2:B3"/>
    <mergeCell ref="E2:F2"/>
    <mergeCell ref="G2:G3"/>
    <mergeCell ref="A1:A3"/>
    <mergeCell ref="C1:C3"/>
    <mergeCell ref="D1:D3"/>
  </mergeCells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кор-ки_2023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2023-02-02T07:11:33Z</dcterms:created>
  <dcterms:modified xsi:type="dcterms:W3CDTF">2023-02-02T07:15:57Z</dcterms:modified>
</cp:coreProperties>
</file>